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25" yWindow="45" windowWidth="8970" windowHeight="10950" firstSheet="2" activeTab="2"/>
  </bookViews>
  <sheets>
    <sheet name="Less than 7&quot; WC" sheetId="1" r:id="rId1"/>
    <sheet name="7&quot; WC to 14&quot; WC" sheetId="2" r:id="rId2"/>
    <sheet name="2 PSI (1.0 PSI Drop)" sheetId="3" r:id="rId3"/>
    <sheet name="2 PSI (1.5 PSI Drop)" sheetId="4" r:id="rId4"/>
    <sheet name="5 PSI" sheetId="5" r:id="rId5"/>
    <sheet name="10 PSI" sheetId="6" r:id="rId6"/>
    <sheet name="15 PSI" sheetId="7" r:id="rId7"/>
    <sheet name="20 PSI" sheetId="8" r:id="rId8"/>
    <sheet name="Formula Worksheet" sheetId="9" r:id="rId9"/>
    <sheet name="Sheet1" sheetId="10" r:id="rId10"/>
  </sheets>
  <definedNames>
    <definedName name="_xlnm.Print_Area" localSheetId="2">'2 PSI (1.0 PSI Drop)'!$B$1:$N$37</definedName>
    <definedName name="_xlnm.Print_Area" localSheetId="3">'2 PSI (1.5 PSI Drop)'!$B$1:$N$37</definedName>
    <definedName name="_xlnm.Print_Area" localSheetId="4">'5 PSI'!$B$1:$N$38</definedName>
  </definedNames>
  <calcPr fullCalcOnLoad="1"/>
</workbook>
</file>

<file path=xl/sharedStrings.xml><?xml version="1.0" encoding="utf-8"?>
<sst xmlns="http://schemas.openxmlformats.org/spreadsheetml/2006/main" count="160" uniqueCount="65">
  <si>
    <t>Length of Pipe (Feet)</t>
  </si>
  <si>
    <t>MAXIMUM CAPACITY IN THOUSANDS OF BTU/H FOR SCHEDULE 40 PIPE STARTING PRESSURE OF 5 PSIG</t>
  </si>
  <si>
    <t>WITH A PRESSURE DROP OF 2.5 PSI FITTINGS ARE INCLUDED CALCULATIONS BASED ON 0.6 SPECIFIC GRAVITY GAS</t>
  </si>
  <si>
    <t>1/2"</t>
  </si>
  <si>
    <t>3/4"</t>
  </si>
  <si>
    <t>1"</t>
  </si>
  <si>
    <t>1 1/4"</t>
  </si>
  <si>
    <t>1 1/2"</t>
  </si>
  <si>
    <t>2"</t>
  </si>
  <si>
    <t>2 1/2"</t>
  </si>
  <si>
    <t>3"</t>
  </si>
  <si>
    <t>4"</t>
  </si>
  <si>
    <t>5"</t>
  </si>
  <si>
    <t>6"</t>
  </si>
  <si>
    <t>8"</t>
  </si>
  <si>
    <t>MAXIMUM CAPACITY IN THOUSANDS OF BTU/H FOR SCHEDULE 40 PIPE STARTING PRESSURE OF 2 PSIG</t>
  </si>
  <si>
    <t>WITH A PRESSURE DROP OF 1.0 PSI FITTINGS ARE INCLUDED CALCULATIONS BASED ON 0.6 SPECIFIC GRAVITY GAS</t>
  </si>
  <si>
    <t>MAXIMUM CAPACITY IN THOUSANDS OF BTU/H FOR SCHEDULE 40 PIPE STARTING PRESSURE OF 10 PSIG</t>
  </si>
  <si>
    <t>WITH A PRESSURE DROP OF 5 PSI FITTINGS ARE INCLUDED CALCULATIONS BASED ON 0.6 SPECIFIC GRAVITY GAS</t>
  </si>
  <si>
    <t>MAXIMUM CAPACITY IN THOUSANDS OF BTU/H FOR SCHEDULE 40 PIPE STARTING PRESSURE OF 20 PSIG</t>
  </si>
  <si>
    <t>WITH A PRESSURE DROP OF 10 PSI FITTINGS ARE INCLUDED CALCULATIONS BASED ON 0.6 SPECIFIC GRAVITY GAS</t>
  </si>
  <si>
    <t>MAXIMUM CAPACITY IN THOUSANDS OF BTU/H FOR SCHEDULE 40 PIPE STARTING PRESSURE LESS THAN 7 in WC</t>
  </si>
  <si>
    <t>BASED ON A PRESSURE DROP OF 0.5 in WC.  CALCULATIONS BASED ON 0.6 SPECIFIC GRAVITY GAS</t>
  </si>
  <si>
    <t>MAXIMUM CAPACITY IN THOUSANDS OF BTU/H FOR SCHEDULE 40 PIPE FOR PRESSURES OF 7" WC to 14" WC</t>
  </si>
  <si>
    <t>BASED ON A PRESSURE DROP OF 1.0 in WC.  CALCULATIONS BASED ON 0.6 SPECIFIC GRAVITY GAS</t>
  </si>
  <si>
    <t>Calculated</t>
  </si>
  <si>
    <t>Q</t>
  </si>
  <si>
    <t>MBH</t>
  </si>
  <si>
    <t>K1</t>
  </si>
  <si>
    <t>D</t>
  </si>
  <si>
    <t>inches</t>
  </si>
  <si>
    <t>P1</t>
  </si>
  <si>
    <t>psi</t>
  </si>
  <si>
    <t>P2</t>
  </si>
  <si>
    <t>F</t>
  </si>
  <si>
    <t>Y</t>
  </si>
  <si>
    <t>Cr</t>
  </si>
  <si>
    <t>L</t>
  </si>
  <si>
    <t>feet</t>
  </si>
  <si>
    <t>b</t>
  </si>
  <si>
    <t>MBTU/ft3</t>
  </si>
  <si>
    <t>z</t>
  </si>
  <si>
    <t>Q formula</t>
  </si>
  <si>
    <t>B3*(B4^2.623)*((((B5^2-B6^2)*B8)/(B9*B10*B7))^0.541)*B11*B12</t>
  </si>
  <si>
    <t>D formula</t>
  </si>
  <si>
    <t>(B2/(B3*((((B5^2-B6^2)*B8)/(B9*B10*B7))^0.541)*B11*B12))^(1/2.623)</t>
  </si>
  <si>
    <t>D =</t>
  </si>
  <si>
    <t>1/2" =</t>
  </si>
  <si>
    <t>3/4"=</t>
  </si>
  <si>
    <t>1"=</t>
  </si>
  <si>
    <t>1 1/4"=</t>
  </si>
  <si>
    <t>1 1/2"=</t>
  </si>
  <si>
    <t>2"=</t>
  </si>
  <si>
    <t>2 1/2"=</t>
  </si>
  <si>
    <t>3"=</t>
  </si>
  <si>
    <t>4"=</t>
  </si>
  <si>
    <t>6"=</t>
  </si>
  <si>
    <t>8"=</t>
  </si>
  <si>
    <t>Input =</t>
  </si>
  <si>
    <t>Combustion Air</t>
  </si>
  <si>
    <t xml:space="preserve">Combustion Air </t>
  </si>
  <si>
    <t>Relief Air Opening</t>
  </si>
  <si>
    <t>SqIn</t>
  </si>
  <si>
    <t>Dia</t>
  </si>
  <si>
    <t>MAXIMUM CAPACITY IN THOUSANDS OF BTU/H FOR SCHEDULE 40 PIPE STARTING PRESSURE OF 15 PSIG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</si>
</sst>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0;\-0;;@"/>
    <numFmt numFmtId="193" formatCode="0.000"/>
  </numFmts>
  <fonts count="35">
    <font>
      <sz val="10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sz val="11"/>
      <color indexed="17"/>
      <name val="Arial Unicode MS"/>
      <family val="2"/>
    </font>
    <font>
      <sz val="11"/>
      <color indexed="20"/>
      <name val="Arial Unicode MS"/>
      <family val="2"/>
    </font>
    <font>
      <sz val="11"/>
      <color indexed="60"/>
      <name val="Arial Unicode MS"/>
      <family val="2"/>
    </font>
    <font>
      <sz val="11"/>
      <color indexed="62"/>
      <name val="Arial Unicode MS"/>
      <family val="2"/>
    </font>
    <font>
      <b/>
      <sz val="11"/>
      <color indexed="63"/>
      <name val="Arial Unicode MS"/>
      <family val="2"/>
    </font>
    <font>
      <b/>
      <sz val="11"/>
      <color indexed="52"/>
      <name val="Arial Unicode MS"/>
      <family val="2"/>
    </font>
    <font>
      <sz val="11"/>
      <color indexed="52"/>
      <name val="Arial Unicode MS"/>
      <family val="2"/>
    </font>
    <font>
      <b/>
      <sz val="11"/>
      <color indexed="9"/>
      <name val="Arial Unicode MS"/>
      <family val="2"/>
    </font>
    <font>
      <sz val="11"/>
      <color indexed="10"/>
      <name val="Arial Unicode MS"/>
      <family val="2"/>
    </font>
    <font>
      <i/>
      <sz val="11"/>
      <color indexed="23"/>
      <name val="Arial Unicode MS"/>
      <family val="2"/>
    </font>
    <font>
      <b/>
      <sz val="11"/>
      <color indexed="8"/>
      <name val="Arial Unicode MS"/>
      <family val="2"/>
    </font>
    <font>
      <sz val="11"/>
      <color indexed="9"/>
      <name val="Arial Unicode MS"/>
      <family val="2"/>
    </font>
    <font>
      <sz val="11"/>
      <color indexed="8"/>
      <name val="Arial Unicode MS"/>
      <family val="2"/>
    </font>
    <font>
      <sz val="11"/>
      <color theme="1"/>
      <name val="Arial Unicode MS"/>
      <family val="2"/>
    </font>
    <font>
      <sz val="11"/>
      <color theme="0"/>
      <name val="Arial Unicode MS"/>
      <family val="2"/>
    </font>
    <font>
      <sz val="11"/>
      <color rgb="FF9C0006"/>
      <name val="Arial Unicode MS"/>
      <family val="2"/>
    </font>
    <font>
      <b/>
      <sz val="11"/>
      <color rgb="FFFA7D00"/>
      <name val="Arial Unicode MS"/>
      <family val="2"/>
    </font>
    <font>
      <b/>
      <sz val="11"/>
      <color theme="0"/>
      <name val="Arial Unicode MS"/>
      <family val="2"/>
    </font>
    <font>
      <i/>
      <sz val="11"/>
      <color rgb="FF7F7F7F"/>
      <name val="Arial Unicode MS"/>
      <family val="2"/>
    </font>
    <font>
      <sz val="11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1"/>
      <color rgb="FF3F3F76"/>
      <name val="Arial Unicode MS"/>
      <family val="2"/>
    </font>
    <font>
      <sz val="11"/>
      <color rgb="FFFA7D00"/>
      <name val="Arial Unicode MS"/>
      <family val="2"/>
    </font>
    <font>
      <sz val="11"/>
      <color rgb="FF9C5700"/>
      <name val="Arial Unicode MS"/>
      <family val="2"/>
    </font>
    <font>
      <b/>
      <sz val="11"/>
      <color rgb="FF3F3F3F"/>
      <name val="Arial Unicode MS"/>
      <family val="2"/>
    </font>
    <font>
      <sz val="18"/>
      <color theme="3"/>
      <name val="Calibri Light"/>
      <family val="0"/>
    </font>
    <font>
      <b/>
      <sz val="11"/>
      <color theme="1"/>
      <name val="Arial Unicode MS"/>
      <family val="2"/>
    </font>
    <font>
      <sz val="11"/>
      <color rgb="FFFF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ck"/>
      <top style="thick"/>
      <bottom style="medium"/>
    </border>
    <border>
      <left style="hair"/>
      <right style="thick"/>
      <top style="medium"/>
      <bottom style="hair"/>
    </border>
    <border>
      <left style="hair"/>
      <right style="thick"/>
      <top style="hair"/>
      <bottom style="hair"/>
    </border>
    <border>
      <left style="thick"/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/>
    </xf>
    <xf numFmtId="2" fontId="0" fillId="0" borderId="11" xfId="0" applyNumberFormat="1" applyBorder="1" applyAlignment="1" quotePrefix="1">
      <alignment horizontal="center" vertical="center"/>
    </xf>
    <xf numFmtId="2" fontId="0" fillId="0" borderId="15" xfId="0" applyNumberForma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2" fontId="0" fillId="0" borderId="36" xfId="0" applyNumberFormat="1" applyBorder="1" applyAlignment="1" quotePrefix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 vertic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0" fillId="33" borderId="43" xfId="0" applyFill="1" applyBorder="1" applyAlignment="1">
      <alignment horizontal="center" vertical="center"/>
    </xf>
    <xf numFmtId="1" fontId="0" fillId="33" borderId="43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0" xfId="0" applyAlignment="1">
      <alignment horizontal="right"/>
    </xf>
    <xf numFmtId="193" fontId="0" fillId="0" borderId="10" xfId="0" applyNumberFormat="1" applyBorder="1" applyAlignment="1">
      <alignment horizontal="center" vertical="center"/>
    </xf>
    <xf numFmtId="193" fontId="0" fillId="0" borderId="11" xfId="0" applyNumberFormat="1" applyBorder="1" applyAlignment="1">
      <alignment horizontal="center" vertical="center"/>
    </xf>
    <xf numFmtId="193" fontId="0" fillId="0" borderId="0" xfId="0" applyNumberFormat="1" applyBorder="1" applyAlignment="1">
      <alignment horizontal="center" vertical="center"/>
    </xf>
    <xf numFmtId="183" fontId="0" fillId="33" borderId="17" xfId="0" applyNumberFormat="1" applyFill="1" applyBorder="1" applyAlignment="1">
      <alignment horizontal="center"/>
    </xf>
    <xf numFmtId="192" fontId="0" fillId="33" borderId="1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28125" style="2" bestFit="1" customWidth="1"/>
    <col min="3" max="3" width="9.00390625" style="0" customWidth="1"/>
    <col min="4" max="13" width="9.28125" style="0" bestFit="1" customWidth="1"/>
    <col min="14" max="14" width="9.421875" style="0" bestFit="1" customWidth="1"/>
  </cols>
  <sheetData>
    <row r="1" ht="12.75">
      <c r="C1" t="s">
        <v>21</v>
      </c>
    </row>
    <row r="2" ht="13.5" thickBot="1">
      <c r="C2" t="s">
        <v>22</v>
      </c>
    </row>
    <row r="3" spans="2:23" ht="39.75" thickBot="1" thickTop="1">
      <c r="B3" s="11" t="s">
        <v>0</v>
      </c>
      <c r="C3" s="10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9" t="s">
        <v>14</v>
      </c>
      <c r="O3" s="1"/>
      <c r="P3" s="1"/>
      <c r="Q3" s="1"/>
      <c r="R3" s="1"/>
      <c r="S3" s="1"/>
      <c r="T3" s="2"/>
      <c r="U3" s="2"/>
      <c r="V3" s="2"/>
      <c r="W3" s="2"/>
    </row>
    <row r="4" spans="2:23" ht="14.25" hidden="1" thickBot="1" thickTop="1">
      <c r="B4" s="7"/>
      <c r="C4" s="3">
        <v>0.622</v>
      </c>
      <c r="D4" s="3">
        <v>0.824</v>
      </c>
      <c r="E4" s="3">
        <v>1.049</v>
      </c>
      <c r="F4" s="3">
        <v>1.38</v>
      </c>
      <c r="G4" s="3">
        <v>1.61</v>
      </c>
      <c r="H4" s="3">
        <v>2.067</v>
      </c>
      <c r="I4" s="3">
        <v>2.469</v>
      </c>
      <c r="J4" s="3">
        <v>3.068</v>
      </c>
      <c r="K4" s="3">
        <v>4.026</v>
      </c>
      <c r="L4" s="3">
        <v>5.047</v>
      </c>
      <c r="M4" s="3">
        <v>6.065</v>
      </c>
      <c r="N4" s="4">
        <v>7.981</v>
      </c>
      <c r="O4" s="1"/>
      <c r="P4" s="1"/>
      <c r="Q4" s="1"/>
      <c r="R4" s="1"/>
      <c r="S4" s="1"/>
      <c r="T4" s="2"/>
      <c r="U4" s="2"/>
      <c r="V4" s="2"/>
      <c r="W4" s="2"/>
    </row>
    <row r="5" spans="2:14" ht="12.75">
      <c r="B5" s="5">
        <v>10</v>
      </c>
      <c r="C5" s="23">
        <f aca="true" t="shared" si="0" ref="C5:N20">(2313)*(C$4^2.623)*(((0.5)*1)/(0.6094*$B5*1.2))^0.541</f>
        <v>155.9413553960419</v>
      </c>
      <c r="D5" s="24">
        <f t="shared" si="0"/>
        <v>326.0815313685853</v>
      </c>
      <c r="E5" s="24">
        <f t="shared" si="0"/>
        <v>614.2472646219525</v>
      </c>
      <c r="F5" s="24">
        <f t="shared" si="0"/>
        <v>1261.1070955951666</v>
      </c>
      <c r="G5" s="24">
        <f t="shared" si="0"/>
        <v>1889.5282895337907</v>
      </c>
      <c r="H5" s="24">
        <f t="shared" si="0"/>
        <v>3639.0430707350533</v>
      </c>
      <c r="I5" s="24">
        <f t="shared" si="0"/>
        <v>5800.052765078034</v>
      </c>
      <c r="J5" s="24">
        <f t="shared" si="0"/>
        <v>10253.466633893167</v>
      </c>
      <c r="K5" s="24">
        <f t="shared" si="0"/>
        <v>20913.803624136905</v>
      </c>
      <c r="L5" s="24">
        <f t="shared" si="0"/>
        <v>37836.023273135776</v>
      </c>
      <c r="M5" s="24">
        <f t="shared" si="0"/>
        <v>61265.266592734864</v>
      </c>
      <c r="N5" s="25">
        <f t="shared" si="0"/>
        <v>125876.72985283472</v>
      </c>
    </row>
    <row r="6" spans="2:14" ht="12.75">
      <c r="B6" s="5">
        <v>20</v>
      </c>
      <c r="C6" s="26">
        <f t="shared" si="0"/>
        <v>107.1776121497897</v>
      </c>
      <c r="D6" s="27">
        <f t="shared" si="0"/>
        <v>224.11399342703663</v>
      </c>
      <c r="E6" s="27">
        <f t="shared" si="0"/>
        <v>422.1686731176882</v>
      </c>
      <c r="F6" s="27">
        <f t="shared" si="0"/>
        <v>866.751778755395</v>
      </c>
      <c r="G6" s="27">
        <f t="shared" si="0"/>
        <v>1298.66211337835</v>
      </c>
      <c r="H6" s="27">
        <f t="shared" si="0"/>
        <v>2501.0937338660638</v>
      </c>
      <c r="I6" s="27">
        <f t="shared" si="0"/>
        <v>3986.343482298777</v>
      </c>
      <c r="J6" s="27">
        <f t="shared" si="0"/>
        <v>7047.149662687265</v>
      </c>
      <c r="K6" s="27">
        <f t="shared" si="0"/>
        <v>14373.93902157596</v>
      </c>
      <c r="L6" s="27">
        <f t="shared" si="0"/>
        <v>26004.484938326314</v>
      </c>
      <c r="M6" s="27">
        <f t="shared" si="0"/>
        <v>42107.27144479001</v>
      </c>
      <c r="N6" s="28">
        <f t="shared" si="0"/>
        <v>86514.36494564037</v>
      </c>
    </row>
    <row r="7" spans="2:14" ht="12.75">
      <c r="B7" s="5">
        <v>30</v>
      </c>
      <c r="C7" s="26">
        <f t="shared" si="0"/>
        <v>86.06740440824623</v>
      </c>
      <c r="D7" s="27">
        <f t="shared" si="0"/>
        <v>179.97144477219675</v>
      </c>
      <c r="E7" s="27">
        <f t="shared" si="0"/>
        <v>339.01634108932774</v>
      </c>
      <c r="F7" s="27">
        <f t="shared" si="0"/>
        <v>696.0322624042873</v>
      </c>
      <c r="G7" s="27">
        <f t="shared" si="0"/>
        <v>1042.8715014250436</v>
      </c>
      <c r="H7" s="27">
        <f t="shared" si="0"/>
        <v>2008.4665214852287</v>
      </c>
      <c r="I7" s="27">
        <f t="shared" si="0"/>
        <v>3201.174477760173</v>
      </c>
      <c r="J7" s="27">
        <f t="shared" si="0"/>
        <v>5659.109843726174</v>
      </c>
      <c r="K7" s="27">
        <f t="shared" si="0"/>
        <v>11542.78023082339</v>
      </c>
      <c r="L7" s="27">
        <f t="shared" si="0"/>
        <v>20882.51899554445</v>
      </c>
      <c r="M7" s="27">
        <f t="shared" si="0"/>
        <v>33813.62476056667</v>
      </c>
      <c r="N7" s="28">
        <f t="shared" si="0"/>
        <v>69474.08778330057</v>
      </c>
    </row>
    <row r="8" spans="2:14" ht="12.75">
      <c r="B8" s="5">
        <v>40</v>
      </c>
      <c r="C8" s="26">
        <f t="shared" si="0"/>
        <v>73.66256703975215</v>
      </c>
      <c r="D8" s="27">
        <f t="shared" si="0"/>
        <v>154.0322809421543</v>
      </c>
      <c r="E8" s="27">
        <f t="shared" si="0"/>
        <v>290.1541428461087</v>
      </c>
      <c r="F8" s="27">
        <f t="shared" si="0"/>
        <v>595.7135984720572</v>
      </c>
      <c r="G8" s="27">
        <f t="shared" si="0"/>
        <v>892.5631302087804</v>
      </c>
      <c r="H8" s="27">
        <f t="shared" si="0"/>
        <v>1718.9875865691643</v>
      </c>
      <c r="I8" s="27">
        <f t="shared" si="0"/>
        <v>2739.7913437175685</v>
      </c>
      <c r="J8" s="27">
        <f t="shared" si="0"/>
        <v>4843.466131167076</v>
      </c>
      <c r="K8" s="27">
        <f t="shared" si="0"/>
        <v>9879.127044949993</v>
      </c>
      <c r="L8" s="27">
        <f t="shared" si="0"/>
        <v>17872.735515198223</v>
      </c>
      <c r="M8" s="27">
        <f t="shared" si="0"/>
        <v>28940.089664695624</v>
      </c>
      <c r="N8" s="28">
        <f t="shared" si="0"/>
        <v>59460.83402943514</v>
      </c>
    </row>
    <row r="9" spans="2:14" ht="12.75">
      <c r="B9" s="5">
        <v>50</v>
      </c>
      <c r="C9" s="26">
        <f t="shared" si="0"/>
        <v>65.28577024585171</v>
      </c>
      <c r="D9" s="27">
        <f t="shared" si="0"/>
        <v>136.51596065892147</v>
      </c>
      <c r="E9" s="27">
        <f t="shared" si="0"/>
        <v>257.15824830691145</v>
      </c>
      <c r="F9" s="27">
        <f t="shared" si="0"/>
        <v>527.9699402980126</v>
      </c>
      <c r="G9" s="27">
        <f t="shared" si="0"/>
        <v>791.0621878990756</v>
      </c>
      <c r="H9" s="27">
        <f t="shared" si="0"/>
        <v>1523.5068928790238</v>
      </c>
      <c r="I9" s="27">
        <f t="shared" si="0"/>
        <v>2428.2263756975954</v>
      </c>
      <c r="J9" s="27">
        <f t="shared" si="0"/>
        <v>4292.6744171472465</v>
      </c>
      <c r="K9" s="27">
        <f t="shared" si="0"/>
        <v>8755.687514095564</v>
      </c>
      <c r="L9" s="27">
        <f t="shared" si="0"/>
        <v>15840.2748017242</v>
      </c>
      <c r="M9" s="27">
        <f t="shared" si="0"/>
        <v>25649.06601373342</v>
      </c>
      <c r="N9" s="28">
        <f t="shared" si="0"/>
        <v>52699.03704248487</v>
      </c>
    </row>
    <row r="10" spans="2:14" ht="12.75">
      <c r="B10" s="5">
        <v>60</v>
      </c>
      <c r="C10" s="26">
        <f t="shared" si="0"/>
        <v>59.153640578400726</v>
      </c>
      <c r="D10" s="27">
        <f t="shared" si="0"/>
        <v>123.69335675481365</v>
      </c>
      <c r="E10" s="27">
        <f t="shared" si="0"/>
        <v>233.00401503779045</v>
      </c>
      <c r="F10" s="27">
        <f t="shared" si="0"/>
        <v>478.3790398271786</v>
      </c>
      <c r="G10" s="27">
        <f t="shared" si="0"/>
        <v>716.7596883965468</v>
      </c>
      <c r="H10" s="27">
        <f t="shared" si="0"/>
        <v>1380.407687934235</v>
      </c>
      <c r="I10" s="27">
        <f t="shared" si="0"/>
        <v>2200.149124841413</v>
      </c>
      <c r="J10" s="27">
        <f t="shared" si="0"/>
        <v>3889.474209093194</v>
      </c>
      <c r="K10" s="27">
        <f t="shared" si="0"/>
        <v>7933.287610381061</v>
      </c>
      <c r="L10" s="27">
        <f t="shared" si="0"/>
        <v>14352.437273171778</v>
      </c>
      <c r="M10" s="27">
        <f t="shared" si="0"/>
        <v>23239.913176094695</v>
      </c>
      <c r="N10" s="28">
        <f t="shared" si="0"/>
        <v>47749.147851051865</v>
      </c>
    </row>
    <row r="11" spans="2:14" ht="12.75">
      <c r="B11" s="5">
        <v>70</v>
      </c>
      <c r="C11" s="26">
        <f t="shared" si="0"/>
        <v>54.42059239914436</v>
      </c>
      <c r="D11" s="27">
        <f t="shared" si="0"/>
        <v>113.79630542796349</v>
      </c>
      <c r="E11" s="27">
        <f t="shared" si="0"/>
        <v>214.360712303576</v>
      </c>
      <c r="F11" s="27">
        <f t="shared" si="0"/>
        <v>440.1025952785538</v>
      </c>
      <c r="G11" s="27">
        <f t="shared" si="0"/>
        <v>659.409741631506</v>
      </c>
      <c r="H11" s="27">
        <f t="shared" si="0"/>
        <v>1269.9574091327258</v>
      </c>
      <c r="I11" s="27">
        <f t="shared" si="0"/>
        <v>2024.109041634337</v>
      </c>
      <c r="J11" s="27">
        <f t="shared" si="0"/>
        <v>3578.2665024565376</v>
      </c>
      <c r="K11" s="27">
        <f t="shared" si="0"/>
        <v>7298.523086800045</v>
      </c>
      <c r="L11" s="27">
        <f t="shared" si="0"/>
        <v>13204.058636802927</v>
      </c>
      <c r="M11" s="27">
        <f t="shared" si="0"/>
        <v>21380.422742899704</v>
      </c>
      <c r="N11" s="28">
        <f t="shared" si="0"/>
        <v>43928.60502245063</v>
      </c>
    </row>
    <row r="12" spans="2:14" ht="12.75">
      <c r="B12" s="5">
        <v>80</v>
      </c>
      <c r="C12" s="26">
        <f t="shared" si="0"/>
        <v>50.62786596983001</v>
      </c>
      <c r="D12" s="27">
        <f t="shared" si="0"/>
        <v>105.86551606813008</v>
      </c>
      <c r="E12" s="27">
        <f t="shared" si="0"/>
        <v>199.42130236482635</v>
      </c>
      <c r="F12" s="27">
        <f t="shared" si="0"/>
        <v>409.43058912911226</v>
      </c>
      <c r="G12" s="27">
        <f t="shared" si="0"/>
        <v>613.4535944346873</v>
      </c>
      <c r="H12" s="27">
        <f t="shared" si="0"/>
        <v>1181.4504521633087</v>
      </c>
      <c r="I12" s="27">
        <f t="shared" si="0"/>
        <v>1883.0431046501342</v>
      </c>
      <c r="J12" s="27">
        <f t="shared" si="0"/>
        <v>3328.8868956441265</v>
      </c>
      <c r="K12" s="27">
        <f t="shared" si="0"/>
        <v>6789.868179054082</v>
      </c>
      <c r="L12" s="27">
        <f t="shared" si="0"/>
        <v>12283.830099070101</v>
      </c>
      <c r="M12" s="27">
        <f t="shared" si="0"/>
        <v>19890.360050965755</v>
      </c>
      <c r="N12" s="28">
        <f t="shared" si="0"/>
        <v>40867.09514307308</v>
      </c>
    </row>
    <row r="13" spans="2:14" ht="12.75">
      <c r="B13" s="5">
        <v>90</v>
      </c>
      <c r="C13" s="26">
        <f t="shared" si="0"/>
        <v>47.50246067029262</v>
      </c>
      <c r="D13" s="27">
        <f t="shared" si="0"/>
        <v>99.33013009798535</v>
      </c>
      <c r="E13" s="27">
        <f t="shared" si="0"/>
        <v>187.11044581750326</v>
      </c>
      <c r="F13" s="27">
        <f t="shared" si="0"/>
        <v>384.1552489869976</v>
      </c>
      <c r="G13" s="27">
        <f t="shared" si="0"/>
        <v>575.583321249383</v>
      </c>
      <c r="H13" s="27">
        <f t="shared" si="0"/>
        <v>1108.516082254601</v>
      </c>
      <c r="I13" s="27">
        <f t="shared" si="0"/>
        <v>1766.7973813554172</v>
      </c>
      <c r="J13" s="27">
        <f t="shared" si="0"/>
        <v>3123.385033262514</v>
      </c>
      <c r="K13" s="27">
        <f t="shared" si="0"/>
        <v>6370.709883845235</v>
      </c>
      <c r="L13" s="27">
        <f t="shared" si="0"/>
        <v>11525.513568147602</v>
      </c>
      <c r="M13" s="27">
        <f t="shared" si="0"/>
        <v>18662.4703202384</v>
      </c>
      <c r="N13" s="28">
        <f t="shared" si="0"/>
        <v>38344.2505931374</v>
      </c>
    </row>
    <row r="14" spans="2:14" ht="12.75">
      <c r="B14" s="5">
        <v>100</v>
      </c>
      <c r="C14" s="26">
        <f t="shared" si="0"/>
        <v>44.87054088083025</v>
      </c>
      <c r="D14" s="27">
        <f t="shared" si="0"/>
        <v>93.82664814345465</v>
      </c>
      <c r="E14" s="27">
        <f t="shared" si="0"/>
        <v>176.74341054789267</v>
      </c>
      <c r="F14" s="27">
        <f t="shared" si="0"/>
        <v>362.87075576774356</v>
      </c>
      <c r="G14" s="27">
        <f t="shared" si="0"/>
        <v>543.6925704902728</v>
      </c>
      <c r="H14" s="27">
        <f t="shared" si="0"/>
        <v>1047.0976762887863</v>
      </c>
      <c r="I14" s="27">
        <f t="shared" si="0"/>
        <v>1668.9062631618767</v>
      </c>
      <c r="J14" s="27">
        <f t="shared" si="0"/>
        <v>2950.330863790927</v>
      </c>
      <c r="K14" s="27">
        <f t="shared" si="0"/>
        <v>6017.734539418461</v>
      </c>
      <c r="L14" s="27">
        <f t="shared" si="0"/>
        <v>10886.931338602273</v>
      </c>
      <c r="M14" s="27">
        <f t="shared" si="0"/>
        <v>17628.45809722934</v>
      </c>
      <c r="N14" s="28">
        <f t="shared" si="0"/>
        <v>36219.75029306566</v>
      </c>
    </row>
    <row r="15" spans="2:14" ht="12.75">
      <c r="B15" s="5">
        <v>125</v>
      </c>
      <c r="C15" s="26">
        <f t="shared" si="0"/>
        <v>39.76793017778108</v>
      </c>
      <c r="D15" s="27">
        <f t="shared" si="0"/>
        <v>83.15682224767282</v>
      </c>
      <c r="E15" s="27">
        <f t="shared" si="0"/>
        <v>156.64441462202936</v>
      </c>
      <c r="F15" s="27">
        <f t="shared" si="0"/>
        <v>321.60563692013307</v>
      </c>
      <c r="G15" s="27">
        <f t="shared" si="0"/>
        <v>481.86466570258614</v>
      </c>
      <c r="H15" s="27">
        <f t="shared" si="0"/>
        <v>928.023296856652</v>
      </c>
      <c r="I15" s="27">
        <f t="shared" si="0"/>
        <v>1479.1207425591217</v>
      </c>
      <c r="J15" s="27">
        <f t="shared" si="0"/>
        <v>2614.823656888782</v>
      </c>
      <c r="K15" s="27">
        <f t="shared" si="0"/>
        <v>5333.4067808006985</v>
      </c>
      <c r="L15" s="27">
        <f t="shared" si="0"/>
        <v>9648.88581293654</v>
      </c>
      <c r="M15" s="27">
        <f t="shared" si="0"/>
        <v>15623.776245854437</v>
      </c>
      <c r="N15" s="28">
        <f t="shared" si="0"/>
        <v>32100.894538729917</v>
      </c>
    </row>
    <row r="16" spans="2:14" ht="12.75">
      <c r="B16" s="5">
        <v>150</v>
      </c>
      <c r="C16" s="26">
        <f t="shared" si="0"/>
        <v>36.032627621987366</v>
      </c>
      <c r="D16" s="27">
        <f t="shared" si="0"/>
        <v>75.34610921119295</v>
      </c>
      <c r="E16" s="27">
        <f t="shared" si="0"/>
        <v>141.93119520948403</v>
      </c>
      <c r="F16" s="27">
        <f t="shared" si="0"/>
        <v>291.3980210805584</v>
      </c>
      <c r="G16" s="27">
        <f t="shared" si="0"/>
        <v>436.60431875218865</v>
      </c>
      <c r="H16" s="27">
        <f t="shared" si="0"/>
        <v>840.8563817799022</v>
      </c>
      <c r="I16" s="27">
        <f t="shared" si="0"/>
        <v>1340.1906180766696</v>
      </c>
      <c r="J16" s="27">
        <f t="shared" si="0"/>
        <v>2369.219788523926</v>
      </c>
      <c r="K16" s="27">
        <f t="shared" si="0"/>
        <v>4832.453175965035</v>
      </c>
      <c r="L16" s="27">
        <f t="shared" si="0"/>
        <v>8742.590019403879</v>
      </c>
      <c r="M16" s="27">
        <f t="shared" si="0"/>
        <v>14156.27388700913</v>
      </c>
      <c r="N16" s="28">
        <f t="shared" si="0"/>
        <v>29085.737529608636</v>
      </c>
    </row>
    <row r="17" spans="2:14" ht="12.75">
      <c r="B17" s="5">
        <v>175</v>
      </c>
      <c r="C17" s="26">
        <f t="shared" si="0"/>
        <v>33.14955633689823</v>
      </c>
      <c r="D17" s="27">
        <f t="shared" si="0"/>
        <v>69.3174563416635</v>
      </c>
      <c r="E17" s="27">
        <f t="shared" si="0"/>
        <v>130.57488343395454</v>
      </c>
      <c r="F17" s="27">
        <f t="shared" si="0"/>
        <v>268.08245065026017</v>
      </c>
      <c r="G17" s="27">
        <f t="shared" si="0"/>
        <v>401.670386441012</v>
      </c>
      <c r="H17" s="27">
        <f t="shared" si="0"/>
        <v>773.5771115966116</v>
      </c>
      <c r="I17" s="27">
        <f t="shared" si="0"/>
        <v>1232.9582194834304</v>
      </c>
      <c r="J17" s="27">
        <f t="shared" si="0"/>
        <v>2179.6518887854627</v>
      </c>
      <c r="K17" s="27">
        <f t="shared" si="0"/>
        <v>4445.7950855719555</v>
      </c>
      <c r="L17" s="27">
        <f t="shared" si="0"/>
        <v>8043.070947226372</v>
      </c>
      <c r="M17" s="27">
        <f t="shared" si="0"/>
        <v>13023.590831649923</v>
      </c>
      <c r="N17" s="28">
        <f t="shared" si="0"/>
        <v>26758.506344667672</v>
      </c>
    </row>
    <row r="18" spans="2:14" ht="12.75">
      <c r="B18" s="5">
        <v>200</v>
      </c>
      <c r="C18" s="26">
        <f t="shared" si="0"/>
        <v>30.83926912949592</v>
      </c>
      <c r="D18" s="27">
        <f t="shared" si="0"/>
        <v>64.48652494070352</v>
      </c>
      <c r="E18" s="27">
        <f t="shared" si="0"/>
        <v>121.47474707798966</v>
      </c>
      <c r="F18" s="27">
        <f t="shared" si="0"/>
        <v>249.39901941600945</v>
      </c>
      <c r="G18" s="27">
        <f t="shared" si="0"/>
        <v>373.67683063121376</v>
      </c>
      <c r="H18" s="27">
        <f t="shared" si="0"/>
        <v>719.6643144931526</v>
      </c>
      <c r="I18" s="27">
        <f t="shared" si="0"/>
        <v>1147.0298416558367</v>
      </c>
      <c r="J18" s="27">
        <f t="shared" si="0"/>
        <v>2027.7457267821337</v>
      </c>
      <c r="K18" s="27">
        <f t="shared" si="0"/>
        <v>4135.954935418983</v>
      </c>
      <c r="L18" s="27">
        <f t="shared" si="0"/>
        <v>7482.526373755771</v>
      </c>
      <c r="M18" s="27">
        <f t="shared" si="0"/>
        <v>12115.939610408324</v>
      </c>
      <c r="N18" s="28">
        <f t="shared" si="0"/>
        <v>24893.62965464487</v>
      </c>
    </row>
    <row r="19" spans="2:14" ht="12.75">
      <c r="B19" s="5">
        <v>250</v>
      </c>
      <c r="C19" s="26">
        <f t="shared" si="0"/>
        <v>27.332273634337813</v>
      </c>
      <c r="D19" s="27">
        <f t="shared" si="0"/>
        <v>57.15321391067183</v>
      </c>
      <c r="E19" s="27">
        <f t="shared" si="0"/>
        <v>107.6608207819697</v>
      </c>
      <c r="F19" s="27">
        <f t="shared" si="0"/>
        <v>221.03773647132863</v>
      </c>
      <c r="G19" s="27">
        <f t="shared" si="0"/>
        <v>331.18286113518485</v>
      </c>
      <c r="H19" s="27">
        <f t="shared" si="0"/>
        <v>637.8251665433196</v>
      </c>
      <c r="I19" s="27">
        <f t="shared" si="0"/>
        <v>1016.5913260539369</v>
      </c>
      <c r="J19" s="27">
        <f t="shared" si="0"/>
        <v>1797.153519836817</v>
      </c>
      <c r="K19" s="27">
        <f t="shared" si="0"/>
        <v>3665.620334887923</v>
      </c>
      <c r="L19" s="27">
        <f t="shared" si="0"/>
        <v>6631.624681663947</v>
      </c>
      <c r="M19" s="27">
        <f t="shared" si="0"/>
        <v>10738.133104849152</v>
      </c>
      <c r="N19" s="28">
        <f t="shared" si="0"/>
        <v>22062.763375344013</v>
      </c>
    </row>
    <row r="20" spans="2:14" ht="12.75">
      <c r="B20" s="5">
        <v>300</v>
      </c>
      <c r="C20" s="26">
        <f t="shared" si="0"/>
        <v>24.76502130047014</v>
      </c>
      <c r="D20" s="27">
        <f t="shared" si="0"/>
        <v>51.78495498852068</v>
      </c>
      <c r="E20" s="27">
        <f t="shared" si="0"/>
        <v>97.54850824199183</v>
      </c>
      <c r="F20" s="27">
        <f t="shared" si="0"/>
        <v>200.27621284469768</v>
      </c>
      <c r="G20" s="27">
        <f t="shared" si="0"/>
        <v>300.07568049734266</v>
      </c>
      <c r="H20" s="27">
        <f t="shared" si="0"/>
        <v>577.9158384971258</v>
      </c>
      <c r="I20" s="27">
        <f t="shared" si="0"/>
        <v>921.1054367599403</v>
      </c>
      <c r="J20" s="27">
        <f t="shared" si="0"/>
        <v>1628.3513693152709</v>
      </c>
      <c r="K20" s="27">
        <f t="shared" si="0"/>
        <v>3321.317753781343</v>
      </c>
      <c r="L20" s="27">
        <f t="shared" si="0"/>
        <v>6008.732705346708</v>
      </c>
      <c r="M20" s="27">
        <f t="shared" si="0"/>
        <v>9729.527028252129</v>
      </c>
      <c r="N20" s="28">
        <f t="shared" si="0"/>
        <v>19990.463005287573</v>
      </c>
    </row>
    <row r="21" spans="2:14" ht="12.75">
      <c r="B21" s="5">
        <v>350</v>
      </c>
      <c r="C21" s="26">
        <f aca="true" t="shared" si="1" ref="C21:N36">(2313)*(C$4^2.623)*(((0.5)*1)/(0.6094*$B21*1.2))^0.541</f>
        <v>22.783502701964213</v>
      </c>
      <c r="D21" s="27">
        <f t="shared" si="1"/>
        <v>47.64149594652915</v>
      </c>
      <c r="E21" s="27">
        <f t="shared" si="1"/>
        <v>89.74337934697465</v>
      </c>
      <c r="F21" s="27">
        <f t="shared" si="1"/>
        <v>184.25155307254695</v>
      </c>
      <c r="G21" s="27">
        <f t="shared" si="1"/>
        <v>276.06578627393174</v>
      </c>
      <c r="H21" s="27">
        <f t="shared" si="1"/>
        <v>531.6751763769821</v>
      </c>
      <c r="I21" s="27">
        <f t="shared" si="1"/>
        <v>847.40521530727</v>
      </c>
      <c r="J21" s="27">
        <f t="shared" si="1"/>
        <v>1498.062423303359</v>
      </c>
      <c r="K21" s="27">
        <f t="shared" si="1"/>
        <v>3055.5698337284452</v>
      </c>
      <c r="L21" s="27">
        <f t="shared" si="1"/>
        <v>5527.957200870591</v>
      </c>
      <c r="M21" s="27">
        <f t="shared" si="1"/>
        <v>8951.040366470752</v>
      </c>
      <c r="N21" s="28">
        <f t="shared" si="1"/>
        <v>18390.970165886298</v>
      </c>
    </row>
    <row r="22" spans="2:14" ht="12.75">
      <c r="B22" s="5">
        <v>400</v>
      </c>
      <c r="C22" s="26">
        <f t="shared" si="1"/>
        <v>21.19565536255427</v>
      </c>
      <c r="D22" s="27">
        <f t="shared" si="1"/>
        <v>44.321224100107386</v>
      </c>
      <c r="E22" s="27">
        <f t="shared" si="1"/>
        <v>83.48890706543799</v>
      </c>
      <c r="F22" s="27">
        <f t="shared" si="1"/>
        <v>171.4105363879978</v>
      </c>
      <c r="G22" s="27">
        <f t="shared" si="1"/>
        <v>256.82597359142505</v>
      </c>
      <c r="H22" s="27">
        <f t="shared" si="1"/>
        <v>494.62121565444056</v>
      </c>
      <c r="I22" s="27">
        <f t="shared" si="1"/>
        <v>788.3471269119437</v>
      </c>
      <c r="J22" s="27">
        <f t="shared" si="1"/>
        <v>1393.6581767646046</v>
      </c>
      <c r="K22" s="27">
        <f t="shared" si="1"/>
        <v>2842.618449811138</v>
      </c>
      <c r="L22" s="27">
        <f t="shared" si="1"/>
        <v>5142.698083842125</v>
      </c>
      <c r="M22" s="27">
        <f t="shared" si="1"/>
        <v>8327.216812350329</v>
      </c>
      <c r="N22" s="28">
        <f t="shared" si="1"/>
        <v>17109.250957515735</v>
      </c>
    </row>
    <row r="23" spans="2:14" ht="12.75">
      <c r="B23" s="5">
        <v>450</v>
      </c>
      <c r="C23" s="26">
        <f t="shared" si="1"/>
        <v>19.887185958831594</v>
      </c>
      <c r="D23" s="27">
        <f t="shared" si="1"/>
        <v>41.58514613136568</v>
      </c>
      <c r="E23" s="27">
        <f t="shared" si="1"/>
        <v>78.3348941992745</v>
      </c>
      <c r="F23" s="27">
        <f t="shared" si="1"/>
        <v>160.82886582849125</v>
      </c>
      <c r="G23" s="27">
        <f t="shared" si="1"/>
        <v>240.97135986151156</v>
      </c>
      <c r="H23" s="27">
        <f t="shared" si="1"/>
        <v>464.08681055841623</v>
      </c>
      <c r="I23" s="27">
        <f t="shared" si="1"/>
        <v>739.6801676963619</v>
      </c>
      <c r="J23" s="27">
        <f t="shared" si="1"/>
        <v>1307.6236073043915</v>
      </c>
      <c r="K23" s="27">
        <f t="shared" si="1"/>
        <v>2667.135351769897</v>
      </c>
      <c r="L23" s="27">
        <f t="shared" si="1"/>
        <v>4825.224385568153</v>
      </c>
      <c r="M23" s="27">
        <f t="shared" si="1"/>
        <v>7813.15351821058</v>
      </c>
      <c r="N23" s="28">
        <f t="shared" si="1"/>
        <v>16053.047173504763</v>
      </c>
    </row>
    <row r="24" spans="2:14" ht="12.75">
      <c r="B24" s="5">
        <v>500</v>
      </c>
      <c r="C24" s="26">
        <f t="shared" si="1"/>
        <v>18.785317181021085</v>
      </c>
      <c r="D24" s="27">
        <f t="shared" si="1"/>
        <v>39.281080878609764</v>
      </c>
      <c r="E24" s="27">
        <f t="shared" si="1"/>
        <v>73.99467360145086</v>
      </c>
      <c r="F24" s="27">
        <f t="shared" si="1"/>
        <v>151.91798692415873</v>
      </c>
      <c r="G24" s="27">
        <f t="shared" si="1"/>
        <v>227.62010854181304</v>
      </c>
      <c r="H24" s="27">
        <f t="shared" si="1"/>
        <v>438.37363184089685</v>
      </c>
      <c r="I24" s="27">
        <f t="shared" si="1"/>
        <v>698.69747240516</v>
      </c>
      <c r="J24" s="27">
        <f t="shared" si="1"/>
        <v>1235.1734562875852</v>
      </c>
      <c r="K24" s="27">
        <f t="shared" si="1"/>
        <v>2519.360137297947</v>
      </c>
      <c r="L24" s="27">
        <f t="shared" si="1"/>
        <v>4557.878160345857</v>
      </c>
      <c r="M24" s="27">
        <f t="shared" si="1"/>
        <v>7380.258188736707</v>
      </c>
      <c r="N24" s="28">
        <f t="shared" si="1"/>
        <v>15163.612564414228</v>
      </c>
    </row>
    <row r="25" spans="2:14" ht="12.75">
      <c r="B25" s="5">
        <v>550</v>
      </c>
      <c r="C25" s="26">
        <f t="shared" si="1"/>
        <v>17.841242229249364</v>
      </c>
      <c r="D25" s="27">
        <f t="shared" si="1"/>
        <v>37.30697077023847</v>
      </c>
      <c r="E25" s="27">
        <f t="shared" si="1"/>
        <v>70.27599708199179</v>
      </c>
      <c r="F25" s="27">
        <f t="shared" si="1"/>
        <v>144.28319615663406</v>
      </c>
      <c r="G25" s="27">
        <f t="shared" si="1"/>
        <v>216.180831742644</v>
      </c>
      <c r="H25" s="27">
        <f t="shared" si="1"/>
        <v>416.34272539677715</v>
      </c>
      <c r="I25" s="27">
        <f t="shared" si="1"/>
        <v>663.5837303156549</v>
      </c>
      <c r="J25" s="27">
        <f t="shared" si="1"/>
        <v>1173.0985756806967</v>
      </c>
      <c r="K25" s="27">
        <f t="shared" si="1"/>
        <v>2392.747167328074</v>
      </c>
      <c r="L25" s="27">
        <f t="shared" si="1"/>
        <v>4328.817423018663</v>
      </c>
      <c r="M25" s="27">
        <f t="shared" si="1"/>
        <v>7009.355912961785</v>
      </c>
      <c r="N25" s="28">
        <f t="shared" si="1"/>
        <v>14401.550009787918</v>
      </c>
    </row>
    <row r="26" spans="2:14" ht="12.75">
      <c r="B26" s="5">
        <v>600</v>
      </c>
      <c r="C26" s="26">
        <f t="shared" si="1"/>
        <v>17.020859162613387</v>
      </c>
      <c r="D26" s="27">
        <f t="shared" si="1"/>
        <v>35.59150686396345</v>
      </c>
      <c r="E26" s="27">
        <f t="shared" si="1"/>
        <v>67.04453834967845</v>
      </c>
      <c r="F26" s="27">
        <f t="shared" si="1"/>
        <v>137.64870908414957</v>
      </c>
      <c r="G26" s="27">
        <f t="shared" si="1"/>
        <v>206.24031911386567</v>
      </c>
      <c r="H26" s="27">
        <f t="shared" si="1"/>
        <v>397.1982892950899</v>
      </c>
      <c r="I26" s="27">
        <f t="shared" si="1"/>
        <v>633.0705604000755</v>
      </c>
      <c r="J26" s="27">
        <f t="shared" si="1"/>
        <v>1119.156692340003</v>
      </c>
      <c r="K26" s="27">
        <f t="shared" si="1"/>
        <v>2282.72291937526</v>
      </c>
      <c r="L26" s="27">
        <f t="shared" si="1"/>
        <v>4129.768025741761</v>
      </c>
      <c r="M26" s="27">
        <f t="shared" si="1"/>
        <v>6687.048933148949</v>
      </c>
      <c r="N26" s="28">
        <f t="shared" si="1"/>
        <v>13739.332233159577</v>
      </c>
    </row>
    <row r="27" spans="2:14" ht="12.75">
      <c r="B27" s="5">
        <v>700</v>
      </c>
      <c r="C27" s="26">
        <f t="shared" si="1"/>
        <v>15.65897262982739</v>
      </c>
      <c r="D27" s="27">
        <f t="shared" si="1"/>
        <v>32.7437308841198</v>
      </c>
      <c r="E27" s="27">
        <f t="shared" si="1"/>
        <v>61.68011737639181</v>
      </c>
      <c r="F27" s="27">
        <f t="shared" si="1"/>
        <v>126.63505099755638</v>
      </c>
      <c r="G27" s="27">
        <f t="shared" si="1"/>
        <v>189.73845452317516</v>
      </c>
      <c r="H27" s="27">
        <f t="shared" si="1"/>
        <v>365.4173435820321</v>
      </c>
      <c r="I27" s="27">
        <f t="shared" si="1"/>
        <v>582.4168147650772</v>
      </c>
      <c r="J27" s="27">
        <f t="shared" si="1"/>
        <v>1029.6098361670183</v>
      </c>
      <c r="K27" s="27">
        <f t="shared" si="1"/>
        <v>2100.0758759870123</v>
      </c>
      <c r="L27" s="27">
        <f t="shared" si="1"/>
        <v>3799.3337389613544</v>
      </c>
      <c r="M27" s="27">
        <f t="shared" si="1"/>
        <v>6151.999450679802</v>
      </c>
      <c r="N27" s="28">
        <f t="shared" si="1"/>
        <v>12640.009845314873</v>
      </c>
    </row>
    <row r="28" spans="2:14" ht="12.75">
      <c r="B28" s="5">
        <v>800</v>
      </c>
      <c r="C28" s="26">
        <f t="shared" si="1"/>
        <v>14.567654128303877</v>
      </c>
      <c r="D28" s="27">
        <f t="shared" si="1"/>
        <v>30.461726810961093</v>
      </c>
      <c r="E28" s="27">
        <f t="shared" si="1"/>
        <v>57.38145392890737</v>
      </c>
      <c r="F28" s="27">
        <f t="shared" si="1"/>
        <v>117.80949281043983</v>
      </c>
      <c r="G28" s="27">
        <f t="shared" si="1"/>
        <v>176.51504001402665</v>
      </c>
      <c r="H28" s="27">
        <f t="shared" si="1"/>
        <v>339.9503658143443</v>
      </c>
      <c r="I28" s="27">
        <f t="shared" si="1"/>
        <v>541.8265244199227</v>
      </c>
      <c r="J28" s="27">
        <f t="shared" si="1"/>
        <v>957.853387636075</v>
      </c>
      <c r="K28" s="27">
        <f t="shared" si="1"/>
        <v>1953.7155934674374</v>
      </c>
      <c r="L28" s="27">
        <f t="shared" si="1"/>
        <v>3534.5473253946593</v>
      </c>
      <c r="M28" s="27">
        <f t="shared" si="1"/>
        <v>5723.249047917054</v>
      </c>
      <c r="N28" s="28">
        <f t="shared" si="1"/>
        <v>11759.09147795302</v>
      </c>
    </row>
    <row r="29" spans="2:14" ht="12.75">
      <c r="B29" s="5">
        <v>900</v>
      </c>
      <c r="C29" s="26">
        <f t="shared" si="1"/>
        <v>13.668350502874345</v>
      </c>
      <c r="D29" s="27">
        <f t="shared" si="1"/>
        <v>28.58123588794308</v>
      </c>
      <c r="E29" s="27">
        <f t="shared" si="1"/>
        <v>53.83913001757682</v>
      </c>
      <c r="F29" s="27">
        <f t="shared" si="1"/>
        <v>110.53677044475732</v>
      </c>
      <c r="G29" s="27">
        <f t="shared" si="1"/>
        <v>165.61825361112656</v>
      </c>
      <c r="H29" s="27">
        <f t="shared" si="1"/>
        <v>318.96424177883836</v>
      </c>
      <c r="I29" s="27">
        <f t="shared" si="1"/>
        <v>508.3779984271209</v>
      </c>
      <c r="J29" s="27">
        <f t="shared" si="1"/>
        <v>898.7223143318672</v>
      </c>
      <c r="K29" s="27">
        <f t="shared" si="1"/>
        <v>1833.107052051714</v>
      </c>
      <c r="L29" s="27">
        <f t="shared" si="1"/>
        <v>3316.3494470002356</v>
      </c>
      <c r="M29" s="27">
        <f t="shared" si="1"/>
        <v>5369.936251450545</v>
      </c>
      <c r="N29" s="28">
        <f t="shared" si="1"/>
        <v>11033.16858709208</v>
      </c>
    </row>
    <row r="30" spans="2:14" ht="12.75">
      <c r="B30" s="5">
        <v>1000</v>
      </c>
      <c r="C30" s="26">
        <f t="shared" si="1"/>
        <v>12.911042319883299</v>
      </c>
      <c r="D30" s="27">
        <f t="shared" si="1"/>
        <v>26.997664862793783</v>
      </c>
      <c r="E30" s="27">
        <f t="shared" si="1"/>
        <v>50.85612093254819</v>
      </c>
      <c r="F30" s="27">
        <f t="shared" si="1"/>
        <v>104.41237374000396</v>
      </c>
      <c r="G30" s="27">
        <f t="shared" si="1"/>
        <v>156.44201404322723</v>
      </c>
      <c r="H30" s="27">
        <f t="shared" si="1"/>
        <v>301.29171938267564</v>
      </c>
      <c r="I30" s="27">
        <f t="shared" si="1"/>
        <v>480.2108235964414</v>
      </c>
      <c r="J30" s="27">
        <f t="shared" si="1"/>
        <v>848.9277350417731</v>
      </c>
      <c r="K30" s="27">
        <f t="shared" si="1"/>
        <v>1731.5419824022763</v>
      </c>
      <c r="L30" s="27">
        <f t="shared" si="1"/>
        <v>3132.603897503026</v>
      </c>
      <c r="M30" s="27">
        <f t="shared" si="1"/>
        <v>5072.409738320188</v>
      </c>
      <c r="N30" s="28">
        <f t="shared" si="1"/>
        <v>10421.865207538893</v>
      </c>
    </row>
    <row r="31" spans="2:14" ht="12.75">
      <c r="B31" s="5">
        <v>1500</v>
      </c>
      <c r="C31" s="26">
        <f t="shared" si="1"/>
        <v>10.368022559826715</v>
      </c>
      <c r="D31" s="27">
        <f t="shared" si="1"/>
        <v>21.680077520078722</v>
      </c>
      <c r="E31" s="27">
        <f t="shared" si="1"/>
        <v>40.83925960973081</v>
      </c>
      <c r="F31" s="27">
        <f t="shared" si="1"/>
        <v>83.846820391431</v>
      </c>
      <c r="G31" s="27">
        <f t="shared" si="1"/>
        <v>125.62845746442945</v>
      </c>
      <c r="H31" s="27">
        <f t="shared" si="1"/>
        <v>241.94788199538613</v>
      </c>
      <c r="I31" s="27">
        <f t="shared" si="1"/>
        <v>385.6262359897426</v>
      </c>
      <c r="J31" s="27">
        <f t="shared" si="1"/>
        <v>681.7189263659122</v>
      </c>
      <c r="K31" s="27">
        <f t="shared" si="1"/>
        <v>1390.4893107806142</v>
      </c>
      <c r="L31" s="27">
        <f t="shared" si="1"/>
        <v>2515.59146625166</v>
      </c>
      <c r="M31" s="27">
        <f t="shared" si="1"/>
        <v>4073.3240041044023</v>
      </c>
      <c r="N31" s="28">
        <f t="shared" si="1"/>
        <v>8369.125505911365</v>
      </c>
    </row>
    <row r="32" spans="2:14" ht="12.75">
      <c r="B32" s="5">
        <v>2000</v>
      </c>
      <c r="C32" s="26">
        <f t="shared" si="1"/>
        <v>8.873686410481818</v>
      </c>
      <c r="D32" s="27">
        <f t="shared" si="1"/>
        <v>18.55534246361924</v>
      </c>
      <c r="E32" s="27">
        <f t="shared" si="1"/>
        <v>34.95312446726236</v>
      </c>
      <c r="F32" s="27">
        <f t="shared" si="1"/>
        <v>71.76203431042556</v>
      </c>
      <c r="G32" s="27">
        <f t="shared" si="1"/>
        <v>107.52171200817031</v>
      </c>
      <c r="H32" s="27">
        <f t="shared" si="1"/>
        <v>207.07609576644282</v>
      </c>
      <c r="I32" s="27">
        <f t="shared" si="1"/>
        <v>330.0461848035008</v>
      </c>
      <c r="J32" s="27">
        <f t="shared" si="1"/>
        <v>583.4632339729936</v>
      </c>
      <c r="K32" s="27">
        <f t="shared" si="1"/>
        <v>1190.0790174592744</v>
      </c>
      <c r="L32" s="27">
        <f t="shared" si="1"/>
        <v>2153.020952606268</v>
      </c>
      <c r="M32" s="27">
        <f t="shared" si="1"/>
        <v>3486.2385428022</v>
      </c>
      <c r="N32" s="28">
        <f t="shared" si="1"/>
        <v>7162.889050529196</v>
      </c>
    </row>
    <row r="33" spans="2:14" ht="12.75">
      <c r="B33" s="5">
        <v>2500</v>
      </c>
      <c r="C33" s="26">
        <f t="shared" si="1"/>
        <v>7.864584082656515</v>
      </c>
      <c r="D33" s="27">
        <f t="shared" si="1"/>
        <v>16.445256710361573</v>
      </c>
      <c r="E33" s="27">
        <f t="shared" si="1"/>
        <v>30.97830750471806</v>
      </c>
      <c r="F33" s="27">
        <f t="shared" si="1"/>
        <v>63.60136325193616</v>
      </c>
      <c r="G33" s="27">
        <f t="shared" si="1"/>
        <v>95.2945039618004</v>
      </c>
      <c r="H33" s="27">
        <f t="shared" si="1"/>
        <v>183.52771230902619</v>
      </c>
      <c r="I33" s="27">
        <f t="shared" si="1"/>
        <v>292.513827002163</v>
      </c>
      <c r="J33" s="27">
        <f t="shared" si="1"/>
        <v>517.1126689015084</v>
      </c>
      <c r="K33" s="27">
        <f t="shared" si="1"/>
        <v>1054.7450140629342</v>
      </c>
      <c r="L33" s="27">
        <f t="shared" si="1"/>
        <v>1908.1826346141777</v>
      </c>
      <c r="M33" s="27">
        <f t="shared" si="1"/>
        <v>3089.7887173113554</v>
      </c>
      <c r="N33" s="28">
        <f t="shared" si="1"/>
        <v>6348.336036090304</v>
      </c>
    </row>
    <row r="34" spans="2:14" ht="12.75">
      <c r="B34" s="5">
        <v>3000</v>
      </c>
      <c r="C34" s="26">
        <f t="shared" si="1"/>
        <v>7.1258833030867885</v>
      </c>
      <c r="D34" s="27">
        <f t="shared" si="1"/>
        <v>14.900594739112744</v>
      </c>
      <c r="E34" s="27">
        <f t="shared" si="1"/>
        <v>28.068592297533673</v>
      </c>
      <c r="F34" s="27">
        <f t="shared" si="1"/>
        <v>57.62744573485968</v>
      </c>
      <c r="G34" s="27">
        <f t="shared" si="1"/>
        <v>86.34372873637813</v>
      </c>
      <c r="H34" s="27">
        <f t="shared" si="1"/>
        <v>166.28941175422656</v>
      </c>
      <c r="I34" s="27">
        <f t="shared" si="1"/>
        <v>265.03873235374596</v>
      </c>
      <c r="J34" s="27">
        <f t="shared" si="1"/>
        <v>468.54156487004184</v>
      </c>
      <c r="K34" s="27">
        <f t="shared" si="1"/>
        <v>955.6754439563874</v>
      </c>
      <c r="L34" s="27">
        <f t="shared" si="1"/>
        <v>1728.9517960934993</v>
      </c>
      <c r="M34" s="27">
        <f t="shared" si="1"/>
        <v>2799.572564722053</v>
      </c>
      <c r="N34" s="28">
        <f t="shared" si="1"/>
        <v>5752.052656124652</v>
      </c>
    </row>
    <row r="35" spans="2:14" ht="12.75">
      <c r="B35" s="5">
        <v>3300</v>
      </c>
      <c r="C35" s="26">
        <f t="shared" si="1"/>
        <v>6.767764892262757</v>
      </c>
      <c r="D35" s="27">
        <f t="shared" si="1"/>
        <v>14.151750409036154</v>
      </c>
      <c r="E35" s="27">
        <f t="shared" si="1"/>
        <v>26.65797704604532</v>
      </c>
      <c r="F35" s="27">
        <f t="shared" si="1"/>
        <v>54.73132066395425</v>
      </c>
      <c r="G35" s="27">
        <f t="shared" si="1"/>
        <v>82.00443806818846</v>
      </c>
      <c r="H35" s="27">
        <f t="shared" si="1"/>
        <v>157.93237062102554</v>
      </c>
      <c r="I35" s="27">
        <f t="shared" si="1"/>
        <v>251.71894509365652</v>
      </c>
      <c r="J35" s="27">
        <f t="shared" si="1"/>
        <v>444.9945387008679</v>
      </c>
      <c r="K35" s="27">
        <f t="shared" si="1"/>
        <v>907.647016223792</v>
      </c>
      <c r="L35" s="27">
        <f t="shared" si="1"/>
        <v>1642.0615898870424</v>
      </c>
      <c r="M35" s="27">
        <f t="shared" si="1"/>
        <v>2658.8772382310167</v>
      </c>
      <c r="N35" s="28">
        <f t="shared" si="1"/>
        <v>5462.977482062343</v>
      </c>
    </row>
    <row r="36" spans="2:14" ht="12.75">
      <c r="B36" s="5">
        <v>3500</v>
      </c>
      <c r="C36" s="26">
        <f t="shared" si="1"/>
        <v>6.555721455675766</v>
      </c>
      <c r="D36" s="27">
        <f t="shared" si="1"/>
        <v>13.708356491217877</v>
      </c>
      <c r="E36" s="27">
        <f t="shared" si="1"/>
        <v>25.822745746600663</v>
      </c>
      <c r="F36" s="27">
        <f t="shared" si="1"/>
        <v>53.01651267235316</v>
      </c>
      <c r="G36" s="27">
        <f t="shared" si="1"/>
        <v>79.43512557873673</v>
      </c>
      <c r="H36" s="27">
        <f t="shared" si="1"/>
        <v>152.98413096614357</v>
      </c>
      <c r="I36" s="27">
        <f t="shared" si="1"/>
        <v>243.83224231638772</v>
      </c>
      <c r="J36" s="27">
        <f t="shared" si="1"/>
        <v>431.052244198816</v>
      </c>
      <c r="K36" s="27">
        <f t="shared" si="1"/>
        <v>879.2091795684361</v>
      </c>
      <c r="L36" s="27">
        <f t="shared" si="1"/>
        <v>1590.6135286511665</v>
      </c>
      <c r="M36" s="27">
        <f t="shared" si="1"/>
        <v>2575.5709360717924</v>
      </c>
      <c r="N36" s="28">
        <f t="shared" si="1"/>
        <v>5291.8148400772225</v>
      </c>
    </row>
    <row r="37" spans="2:14" ht="13.5" thickBot="1">
      <c r="B37" s="6">
        <v>4000</v>
      </c>
      <c r="C37" s="29">
        <f aca="true" t="shared" si="2" ref="C37:N38">(2313)*(C$4^2.623)*(((0.5)*1)/(0.6094*$B37*1.2))^0.541</f>
        <v>6.098834513949725</v>
      </c>
      <c r="D37" s="30">
        <f t="shared" si="2"/>
        <v>12.752981996479333</v>
      </c>
      <c r="E37" s="30">
        <f t="shared" si="2"/>
        <v>24.023084883810487</v>
      </c>
      <c r="F37" s="30">
        <f t="shared" si="2"/>
        <v>49.32164056718156</v>
      </c>
      <c r="G37" s="30">
        <f t="shared" si="2"/>
        <v>73.89906492749114</v>
      </c>
      <c r="H37" s="30">
        <f t="shared" si="2"/>
        <v>142.32223018187167</v>
      </c>
      <c r="I37" s="30">
        <f t="shared" si="2"/>
        <v>226.83887732378463</v>
      </c>
      <c r="J37" s="30">
        <f t="shared" si="2"/>
        <v>401.01098285058765</v>
      </c>
      <c r="K37" s="30">
        <f t="shared" si="2"/>
        <v>817.9345821184934</v>
      </c>
      <c r="L37" s="30">
        <f t="shared" si="2"/>
        <v>1479.7591313911494</v>
      </c>
      <c r="M37" s="30">
        <f t="shared" si="2"/>
        <v>2396.072045501705</v>
      </c>
      <c r="N37" s="31">
        <f t="shared" si="2"/>
        <v>4923.01315824705</v>
      </c>
    </row>
    <row r="38" spans="2:14" ht="12.75">
      <c r="B38" s="12">
        <v>120</v>
      </c>
      <c r="C38" s="22">
        <f t="shared" si="2"/>
        <v>40.655962820500264</v>
      </c>
      <c r="D38" s="22">
        <f t="shared" si="2"/>
        <v>85.01374495626249</v>
      </c>
      <c r="E38" s="22">
        <f t="shared" si="2"/>
        <v>160.14234254692096</v>
      </c>
      <c r="F38" s="22">
        <f t="shared" si="2"/>
        <v>328.78721017252064</v>
      </c>
      <c r="G38" s="22">
        <f t="shared" si="2"/>
        <v>492.6248825558118</v>
      </c>
      <c r="H38" s="22">
        <f t="shared" si="2"/>
        <v>948.7464015575606</v>
      </c>
      <c r="I38" s="22">
        <f t="shared" si="2"/>
        <v>1512.15005778985</v>
      </c>
      <c r="J38" s="22">
        <f t="shared" si="2"/>
        <v>2673.213639769232</v>
      </c>
      <c r="K38" s="22">
        <f t="shared" si="2"/>
        <v>5452.503733975723</v>
      </c>
      <c r="L38" s="22">
        <f t="shared" si="2"/>
        <v>9864.349014804284</v>
      </c>
      <c r="M38" s="22">
        <f t="shared" si="2"/>
        <v>15972.660968967612</v>
      </c>
      <c r="N38" s="22">
        <f t="shared" si="2"/>
        <v>32817.71942962668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I9" sqref="I9"/>
    </sheetView>
  </sheetViews>
  <sheetFormatPr defaultColWidth="9.140625" defaultRowHeight="12.75"/>
  <cols>
    <col min="9" max="9" width="9.140625" style="58" customWidth="1"/>
  </cols>
  <sheetData>
    <row r="1" spans="3:5" ht="12.75">
      <c r="C1" s="61" t="s">
        <v>59</v>
      </c>
      <c r="D1" s="61"/>
      <c r="E1" s="61"/>
    </row>
    <row r="2" spans="8:9" ht="12.75">
      <c r="H2" s="57" t="s">
        <v>63</v>
      </c>
      <c r="I2" s="60" t="s">
        <v>62</v>
      </c>
    </row>
    <row r="3" spans="2:9" ht="12.75">
      <c r="B3" s="51" t="s">
        <v>58</v>
      </c>
      <c r="C3" s="59">
        <f>360+225</f>
        <v>585</v>
      </c>
      <c r="H3">
        <v>4</v>
      </c>
      <c r="I3" s="58">
        <f>PI()*(H3/2)^2</f>
        <v>12.566370614359172</v>
      </c>
    </row>
    <row r="4" spans="3:9" ht="12.75">
      <c r="C4" s="58">
        <f>C3/7</f>
        <v>83.57142857142857</v>
      </c>
      <c r="D4" s="58" t="s">
        <v>60</v>
      </c>
      <c r="H4">
        <v>5</v>
      </c>
      <c r="I4" s="58">
        <f aca="true" t="shared" si="0" ref="I4:I13">PI()*(H4/2)^2</f>
        <v>19.634954084936208</v>
      </c>
    </row>
    <row r="5" spans="3:9" ht="12.75">
      <c r="C5" s="58">
        <f>IF(C4*0.1&gt;10,C4*0.1,10)</f>
        <v>10</v>
      </c>
      <c r="D5" t="s">
        <v>61</v>
      </c>
      <c r="H5">
        <v>6</v>
      </c>
      <c r="I5" s="58">
        <f t="shared" si="0"/>
        <v>28.274333882308138</v>
      </c>
    </row>
    <row r="6" spans="8:9" ht="12.75">
      <c r="H6">
        <v>7</v>
      </c>
      <c r="I6" s="58">
        <f t="shared" si="0"/>
        <v>38.48451000647496</v>
      </c>
    </row>
    <row r="7" spans="8:9" ht="12.75">
      <c r="H7">
        <v>8</v>
      </c>
      <c r="I7" s="58">
        <f t="shared" si="0"/>
        <v>50.26548245743669</v>
      </c>
    </row>
    <row r="8" spans="8:9" ht="12.75">
      <c r="H8">
        <v>10</v>
      </c>
      <c r="I8" s="58">
        <f t="shared" si="0"/>
        <v>78.53981633974483</v>
      </c>
    </row>
    <row r="9" spans="8:9" ht="12.75">
      <c r="H9">
        <v>12</v>
      </c>
      <c r="I9" s="58">
        <f t="shared" si="0"/>
        <v>113.09733552923255</v>
      </c>
    </row>
    <row r="10" spans="8:9" ht="12.75">
      <c r="H10">
        <v>14</v>
      </c>
      <c r="I10" s="58">
        <f t="shared" si="0"/>
        <v>153.93804002589985</v>
      </c>
    </row>
    <row r="11" spans="8:9" ht="12.75">
      <c r="H11">
        <v>16</v>
      </c>
      <c r="I11" s="58">
        <f t="shared" si="0"/>
        <v>201.06192982974676</v>
      </c>
    </row>
    <row r="12" spans="8:9" ht="12.75">
      <c r="H12">
        <v>18</v>
      </c>
      <c r="I12" s="58">
        <f t="shared" si="0"/>
        <v>254.46900494077323</v>
      </c>
    </row>
    <row r="13" spans="8:9" ht="12.75">
      <c r="H13">
        <v>20</v>
      </c>
      <c r="I13" s="58">
        <f t="shared" si="0"/>
        <v>314.1592653589793</v>
      </c>
    </row>
  </sheetData>
  <sheetProtection/>
  <mergeCells count="1">
    <mergeCell ref="C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8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9.28125" style="2" bestFit="1" customWidth="1"/>
    <col min="3" max="3" width="9.00390625" style="0" customWidth="1"/>
    <col min="4" max="13" width="9.28125" style="0" bestFit="1" customWidth="1"/>
    <col min="14" max="14" width="9.421875" style="0" bestFit="1" customWidth="1"/>
  </cols>
  <sheetData>
    <row r="1" ht="12.75">
      <c r="C1" t="s">
        <v>23</v>
      </c>
    </row>
    <row r="2" ht="13.5" thickBot="1">
      <c r="C2" t="s">
        <v>24</v>
      </c>
    </row>
    <row r="3" spans="2:23" ht="39.75" thickBot="1" thickTop="1">
      <c r="B3" s="11" t="s">
        <v>0</v>
      </c>
      <c r="C3" s="10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32" t="s">
        <v>14</v>
      </c>
      <c r="O3" s="1"/>
      <c r="P3" s="1"/>
      <c r="Q3" s="1"/>
      <c r="R3" s="1"/>
      <c r="S3" s="1"/>
      <c r="T3" s="2"/>
      <c r="U3" s="2"/>
      <c r="V3" s="2"/>
      <c r="W3" s="2"/>
    </row>
    <row r="4" spans="2:23" ht="14.25" hidden="1" thickBot="1" thickTop="1">
      <c r="B4" s="7"/>
      <c r="C4" s="3">
        <v>0.622</v>
      </c>
      <c r="D4" s="3">
        <v>0.824</v>
      </c>
      <c r="E4" s="3">
        <v>1.049</v>
      </c>
      <c r="F4" s="3">
        <v>1.38</v>
      </c>
      <c r="G4" s="3">
        <v>1.61</v>
      </c>
      <c r="H4" s="3">
        <v>2.067</v>
      </c>
      <c r="I4" s="3">
        <v>2.469</v>
      </c>
      <c r="J4" s="3">
        <v>3.068</v>
      </c>
      <c r="K4" s="3">
        <v>4.026</v>
      </c>
      <c r="L4" s="3">
        <v>5.047</v>
      </c>
      <c r="M4" s="3">
        <v>6.065</v>
      </c>
      <c r="N4" s="33">
        <v>7.981</v>
      </c>
      <c r="O4" s="1"/>
      <c r="P4" s="1"/>
      <c r="Q4" s="1"/>
      <c r="R4" s="1"/>
      <c r="S4" s="1"/>
      <c r="T4" s="2"/>
      <c r="U4" s="2"/>
      <c r="V4" s="2"/>
      <c r="W4" s="2"/>
    </row>
    <row r="5" spans="2:14" ht="12.75">
      <c r="B5" s="5">
        <v>10</v>
      </c>
      <c r="C5" s="23">
        <f>(2313)*(C$4^2.623)*(((1)*1)/(0.6094*$B5*1.2))^0.541</f>
        <v>226.8916598810637</v>
      </c>
      <c r="D5" s="24">
        <f aca="true" t="shared" si="0" ref="D5:N5">(2313)*(D$4^2.623)*(((1)*1)/(0.6094*$B5*1.2))^0.541</f>
        <v>474.4423294313328</v>
      </c>
      <c r="E5" s="24">
        <f t="shared" si="0"/>
        <v>893.717905000428</v>
      </c>
      <c r="F5" s="24">
        <f t="shared" si="0"/>
        <v>1834.886464085699</v>
      </c>
      <c r="G5" s="24">
        <f t="shared" si="0"/>
        <v>2749.227162453088</v>
      </c>
      <c r="H5" s="24">
        <f t="shared" si="0"/>
        <v>5294.737374834414</v>
      </c>
      <c r="I5" s="24">
        <f t="shared" si="0"/>
        <v>8438.964737250903</v>
      </c>
      <c r="J5" s="24">
        <f t="shared" si="0"/>
        <v>14918.595892608053</v>
      </c>
      <c r="K5" s="24">
        <f t="shared" si="0"/>
        <v>30429.18029444978</v>
      </c>
      <c r="L5" s="24">
        <f t="shared" si="0"/>
        <v>55050.68300796767</v>
      </c>
      <c r="M5" s="24">
        <f t="shared" si="0"/>
        <v>89139.77947016303</v>
      </c>
      <c r="N5" s="34">
        <f t="shared" si="0"/>
        <v>183148.21045498512</v>
      </c>
    </row>
    <row r="6" spans="2:14" ht="12.75">
      <c r="B6" s="5">
        <v>20</v>
      </c>
      <c r="C6" s="26">
        <f aca="true" t="shared" si="1" ref="C6:N27">(2313)*(C$4^2.623)*(((1)*1)/(0.6094*$B6*1.2))^0.541</f>
        <v>155.9413553960419</v>
      </c>
      <c r="D6" s="27">
        <f t="shared" si="1"/>
        <v>326.0815313685853</v>
      </c>
      <c r="E6" s="27">
        <f t="shared" si="1"/>
        <v>614.2472646219525</v>
      </c>
      <c r="F6" s="27">
        <f t="shared" si="1"/>
        <v>1261.1070955951666</v>
      </c>
      <c r="G6" s="27">
        <f t="shared" si="1"/>
        <v>1889.5282895337907</v>
      </c>
      <c r="H6" s="27">
        <f t="shared" si="1"/>
        <v>3639.0430707350533</v>
      </c>
      <c r="I6" s="27">
        <f t="shared" si="1"/>
        <v>5800.052765078034</v>
      </c>
      <c r="J6" s="27">
        <f t="shared" si="1"/>
        <v>10253.466633893167</v>
      </c>
      <c r="K6" s="27">
        <f t="shared" si="1"/>
        <v>20913.803624136905</v>
      </c>
      <c r="L6" s="27">
        <f t="shared" si="1"/>
        <v>37836.023273135776</v>
      </c>
      <c r="M6" s="27">
        <f t="shared" si="1"/>
        <v>61265.266592734864</v>
      </c>
      <c r="N6" s="35">
        <f t="shared" si="1"/>
        <v>125876.72985283472</v>
      </c>
    </row>
    <row r="7" spans="2:14" ht="12.75">
      <c r="B7" s="5">
        <v>30</v>
      </c>
      <c r="C7" s="26">
        <f t="shared" si="1"/>
        <v>125.22641090457925</v>
      </c>
      <c r="D7" s="27">
        <f t="shared" si="1"/>
        <v>261.85497574938586</v>
      </c>
      <c r="E7" s="27">
        <f t="shared" si="1"/>
        <v>493.2622277215042</v>
      </c>
      <c r="F7" s="27">
        <f t="shared" si="1"/>
        <v>1012.7134969848369</v>
      </c>
      <c r="G7" s="27">
        <f t="shared" si="1"/>
        <v>1517.357890086616</v>
      </c>
      <c r="H7" s="27">
        <f t="shared" si="1"/>
        <v>2922.279992488101</v>
      </c>
      <c r="I7" s="27">
        <f t="shared" si="1"/>
        <v>4657.6470300856345</v>
      </c>
      <c r="J7" s="27">
        <f t="shared" si="1"/>
        <v>8233.895509188895</v>
      </c>
      <c r="K7" s="27">
        <f t="shared" si="1"/>
        <v>16794.52227128918</v>
      </c>
      <c r="L7" s="27">
        <f t="shared" si="1"/>
        <v>30383.661764153076</v>
      </c>
      <c r="M7" s="27">
        <f t="shared" si="1"/>
        <v>49198.17087029846</v>
      </c>
      <c r="N7" s="35">
        <f t="shared" si="1"/>
        <v>101083.45573784782</v>
      </c>
    </row>
    <row r="8" spans="2:14" ht="12.75">
      <c r="B8" s="5">
        <v>40</v>
      </c>
      <c r="C8" s="26">
        <f t="shared" si="1"/>
        <v>107.1776121497897</v>
      </c>
      <c r="D8" s="27">
        <f t="shared" si="1"/>
        <v>224.11399342703663</v>
      </c>
      <c r="E8" s="27">
        <f t="shared" si="1"/>
        <v>422.1686731176882</v>
      </c>
      <c r="F8" s="27">
        <f t="shared" si="1"/>
        <v>866.751778755395</v>
      </c>
      <c r="G8" s="27">
        <f t="shared" si="1"/>
        <v>1298.66211337835</v>
      </c>
      <c r="H8" s="27">
        <f t="shared" si="1"/>
        <v>2501.0937338660638</v>
      </c>
      <c r="I8" s="27">
        <f t="shared" si="1"/>
        <v>3986.343482298777</v>
      </c>
      <c r="J8" s="27">
        <f t="shared" si="1"/>
        <v>7047.149662687265</v>
      </c>
      <c r="K8" s="27">
        <f t="shared" si="1"/>
        <v>14373.93902157596</v>
      </c>
      <c r="L8" s="27">
        <f t="shared" si="1"/>
        <v>26004.484938326314</v>
      </c>
      <c r="M8" s="27">
        <f t="shared" si="1"/>
        <v>42107.27144479001</v>
      </c>
      <c r="N8" s="35">
        <f t="shared" si="1"/>
        <v>86514.36494564037</v>
      </c>
    </row>
    <row r="9" spans="2:14" ht="12.75">
      <c r="B9" s="5">
        <v>50</v>
      </c>
      <c r="C9" s="26">
        <f t="shared" si="1"/>
        <v>94.98953462393104</v>
      </c>
      <c r="D9" s="27">
        <f t="shared" si="1"/>
        <v>198.6280857665732</v>
      </c>
      <c r="E9" s="27">
        <f t="shared" si="1"/>
        <v>374.16028392390666</v>
      </c>
      <c r="F9" s="27">
        <f t="shared" si="1"/>
        <v>768.1860646734044</v>
      </c>
      <c r="G9" s="27">
        <f t="shared" si="1"/>
        <v>1150.980202947004</v>
      </c>
      <c r="H9" s="27">
        <f t="shared" si="1"/>
        <v>2216.6731005233873</v>
      </c>
      <c r="I9" s="27">
        <f t="shared" si="1"/>
        <v>3533.0224721324366</v>
      </c>
      <c r="J9" s="27">
        <f t="shared" si="1"/>
        <v>6245.758358082335</v>
      </c>
      <c r="K9" s="27">
        <f t="shared" si="1"/>
        <v>12739.356204951073</v>
      </c>
      <c r="L9" s="27">
        <f t="shared" si="1"/>
        <v>23047.293859975096</v>
      </c>
      <c r="M9" s="27">
        <f t="shared" si="1"/>
        <v>37318.895603254874</v>
      </c>
      <c r="N9" s="35">
        <f t="shared" si="1"/>
        <v>76676.08094296804</v>
      </c>
    </row>
    <row r="10" spans="2:14" ht="12.75">
      <c r="B10" s="5">
        <v>60</v>
      </c>
      <c r="C10" s="26">
        <f t="shared" si="1"/>
        <v>86.06740440824623</v>
      </c>
      <c r="D10" s="27">
        <f t="shared" si="1"/>
        <v>179.97144477219675</v>
      </c>
      <c r="E10" s="27">
        <f t="shared" si="1"/>
        <v>339.01634108932774</v>
      </c>
      <c r="F10" s="27">
        <f t="shared" si="1"/>
        <v>696.0322624042873</v>
      </c>
      <c r="G10" s="27">
        <f t="shared" si="1"/>
        <v>1042.8715014250436</v>
      </c>
      <c r="H10" s="27">
        <f t="shared" si="1"/>
        <v>2008.4665214852287</v>
      </c>
      <c r="I10" s="27">
        <f t="shared" si="1"/>
        <v>3201.174477760173</v>
      </c>
      <c r="J10" s="27">
        <f t="shared" si="1"/>
        <v>5659.109843726174</v>
      </c>
      <c r="K10" s="27">
        <f t="shared" si="1"/>
        <v>11542.78023082339</v>
      </c>
      <c r="L10" s="27">
        <f t="shared" si="1"/>
        <v>20882.51899554445</v>
      </c>
      <c r="M10" s="27">
        <f t="shared" si="1"/>
        <v>33813.62476056667</v>
      </c>
      <c r="N10" s="35">
        <f t="shared" si="1"/>
        <v>69474.08778330057</v>
      </c>
    </row>
    <row r="11" spans="2:14" ht="12.75">
      <c r="B11" s="5">
        <v>70</v>
      </c>
      <c r="C11" s="26">
        <f t="shared" si="1"/>
        <v>79.18091073271553</v>
      </c>
      <c r="D11" s="27">
        <f t="shared" si="1"/>
        <v>165.57142626668795</v>
      </c>
      <c r="E11" s="27">
        <f t="shared" si="1"/>
        <v>311.89069573189056</v>
      </c>
      <c r="F11" s="27">
        <f t="shared" si="1"/>
        <v>640.340774947821</v>
      </c>
      <c r="G11" s="27">
        <f t="shared" si="1"/>
        <v>959.4284366744273</v>
      </c>
      <c r="H11" s="27">
        <f t="shared" si="1"/>
        <v>1847.7634993269587</v>
      </c>
      <c r="I11" s="27">
        <f t="shared" si="1"/>
        <v>2945.039557148421</v>
      </c>
      <c r="J11" s="27">
        <f t="shared" si="1"/>
        <v>5206.308641971565</v>
      </c>
      <c r="K11" s="27">
        <f t="shared" si="1"/>
        <v>10619.21011035639</v>
      </c>
      <c r="L11" s="27">
        <f t="shared" si="1"/>
        <v>19211.650262128944</v>
      </c>
      <c r="M11" s="27">
        <f t="shared" si="1"/>
        <v>31108.102098864325</v>
      </c>
      <c r="N11" s="35">
        <f t="shared" si="1"/>
        <v>63915.27176668645</v>
      </c>
    </row>
    <row r="12" spans="2:14" ht="12.75">
      <c r="B12" s="5">
        <v>80</v>
      </c>
      <c r="C12" s="26">
        <f t="shared" si="1"/>
        <v>73.66256703975215</v>
      </c>
      <c r="D12" s="27">
        <f t="shared" si="1"/>
        <v>154.0322809421543</v>
      </c>
      <c r="E12" s="27">
        <f t="shared" si="1"/>
        <v>290.1541428461087</v>
      </c>
      <c r="F12" s="27">
        <f t="shared" si="1"/>
        <v>595.7135984720572</v>
      </c>
      <c r="G12" s="27">
        <f t="shared" si="1"/>
        <v>892.5631302087804</v>
      </c>
      <c r="H12" s="27">
        <f t="shared" si="1"/>
        <v>1718.9875865691643</v>
      </c>
      <c r="I12" s="27">
        <f t="shared" si="1"/>
        <v>2739.7913437175685</v>
      </c>
      <c r="J12" s="27">
        <f t="shared" si="1"/>
        <v>4843.466131167076</v>
      </c>
      <c r="K12" s="27">
        <f t="shared" si="1"/>
        <v>9879.127044949993</v>
      </c>
      <c r="L12" s="27">
        <f t="shared" si="1"/>
        <v>17872.735515198223</v>
      </c>
      <c r="M12" s="27">
        <f t="shared" si="1"/>
        <v>28940.089664695624</v>
      </c>
      <c r="N12" s="35">
        <f t="shared" si="1"/>
        <v>59460.83402943514</v>
      </c>
    </row>
    <row r="13" spans="2:14" ht="12.75">
      <c r="B13" s="5">
        <v>90</v>
      </c>
      <c r="C13" s="26">
        <f t="shared" si="1"/>
        <v>69.1151627003955</v>
      </c>
      <c r="D13" s="27">
        <f t="shared" si="1"/>
        <v>144.52342059549605</v>
      </c>
      <c r="E13" s="27">
        <f t="shared" si="1"/>
        <v>272.242084370755</v>
      </c>
      <c r="F13" s="27">
        <f t="shared" si="1"/>
        <v>558.9384667929819</v>
      </c>
      <c r="G13" s="27">
        <f t="shared" si="1"/>
        <v>837.4626142401909</v>
      </c>
      <c r="H13" s="27">
        <f t="shared" si="1"/>
        <v>1612.8694871789214</v>
      </c>
      <c r="I13" s="27">
        <f t="shared" si="1"/>
        <v>2570.6560617686027</v>
      </c>
      <c r="J13" s="27">
        <f t="shared" si="1"/>
        <v>4544.46489095086</v>
      </c>
      <c r="K13" s="27">
        <f t="shared" si="1"/>
        <v>9269.259822035841</v>
      </c>
      <c r="L13" s="27">
        <f t="shared" si="1"/>
        <v>16769.399610625063</v>
      </c>
      <c r="M13" s="27">
        <f t="shared" si="1"/>
        <v>27153.533824853825</v>
      </c>
      <c r="N13" s="35">
        <f t="shared" si="1"/>
        <v>55790.14394146548</v>
      </c>
    </row>
    <row r="14" spans="2:14" ht="12.75">
      <c r="B14" s="5">
        <v>100</v>
      </c>
      <c r="C14" s="26">
        <f t="shared" si="1"/>
        <v>65.28577024585171</v>
      </c>
      <c r="D14" s="27">
        <f t="shared" si="1"/>
        <v>136.51596065892147</v>
      </c>
      <c r="E14" s="27">
        <f t="shared" si="1"/>
        <v>257.15824830691145</v>
      </c>
      <c r="F14" s="27">
        <f t="shared" si="1"/>
        <v>527.9699402980126</v>
      </c>
      <c r="G14" s="27">
        <f t="shared" si="1"/>
        <v>791.0621878990756</v>
      </c>
      <c r="H14" s="27">
        <f t="shared" si="1"/>
        <v>1523.5068928790238</v>
      </c>
      <c r="I14" s="27">
        <f t="shared" si="1"/>
        <v>2428.2263756975954</v>
      </c>
      <c r="J14" s="27">
        <f t="shared" si="1"/>
        <v>4292.6744171472465</v>
      </c>
      <c r="K14" s="27">
        <f t="shared" si="1"/>
        <v>8755.687514095564</v>
      </c>
      <c r="L14" s="27">
        <f t="shared" si="1"/>
        <v>15840.2748017242</v>
      </c>
      <c r="M14" s="27">
        <f t="shared" si="1"/>
        <v>25649.06601373342</v>
      </c>
      <c r="N14" s="35">
        <f t="shared" si="1"/>
        <v>52699.03704248487</v>
      </c>
    </row>
    <row r="15" spans="2:14" ht="12.75">
      <c r="B15" s="5">
        <v>125</v>
      </c>
      <c r="C15" s="26">
        <f t="shared" si="1"/>
        <v>57.86157023680722</v>
      </c>
      <c r="D15" s="27">
        <f t="shared" si="1"/>
        <v>120.991570082813</v>
      </c>
      <c r="E15" s="27">
        <f t="shared" si="1"/>
        <v>227.91459747432665</v>
      </c>
      <c r="F15" s="27">
        <f t="shared" si="1"/>
        <v>467.92998946684673</v>
      </c>
      <c r="G15" s="27">
        <f t="shared" si="1"/>
        <v>701.1037807233826</v>
      </c>
      <c r="H15" s="27">
        <f t="shared" si="1"/>
        <v>1350.2559708894728</v>
      </c>
      <c r="I15" s="27">
        <f t="shared" si="1"/>
        <v>2152.0921091870205</v>
      </c>
      <c r="J15" s="27">
        <f t="shared" si="1"/>
        <v>3804.517911884376</v>
      </c>
      <c r="K15" s="27">
        <f t="shared" si="1"/>
        <v>7760.00384403165</v>
      </c>
      <c r="L15" s="27">
        <f t="shared" si="1"/>
        <v>14038.942476420118</v>
      </c>
      <c r="M15" s="27">
        <f t="shared" si="1"/>
        <v>22732.29264314977</v>
      </c>
      <c r="N15" s="35">
        <f t="shared" si="1"/>
        <v>46706.1814812485</v>
      </c>
    </row>
    <row r="16" spans="2:14" ht="12.75">
      <c r="B16" s="5">
        <v>150</v>
      </c>
      <c r="C16" s="26">
        <f t="shared" si="1"/>
        <v>52.42677717059583</v>
      </c>
      <c r="D16" s="27">
        <f t="shared" si="1"/>
        <v>109.62713348932061</v>
      </c>
      <c r="E16" s="27">
        <f t="shared" si="1"/>
        <v>206.50714743499327</v>
      </c>
      <c r="F16" s="27">
        <f t="shared" si="1"/>
        <v>423.9784919216063</v>
      </c>
      <c r="G16" s="27">
        <f t="shared" si="1"/>
        <v>635.250850175947</v>
      </c>
      <c r="H16" s="27">
        <f t="shared" si="1"/>
        <v>1223.4297932007705</v>
      </c>
      <c r="I16" s="27">
        <f t="shared" si="1"/>
        <v>1949.9514616900808</v>
      </c>
      <c r="J16" s="27">
        <f t="shared" si="1"/>
        <v>3447.169027587537</v>
      </c>
      <c r="K16" s="27">
        <f t="shared" si="1"/>
        <v>7031.126025598562</v>
      </c>
      <c r="L16" s="27">
        <f t="shared" si="1"/>
        <v>12720.29960317066</v>
      </c>
      <c r="M16" s="27">
        <f t="shared" si="1"/>
        <v>20597.105057841407</v>
      </c>
      <c r="N16" s="35">
        <f t="shared" si="1"/>
        <v>42319.18627485109</v>
      </c>
    </row>
    <row r="17" spans="2:14" ht="12.75">
      <c r="B17" s="5">
        <v>175</v>
      </c>
      <c r="C17" s="26">
        <f t="shared" si="1"/>
        <v>48.231964141249094</v>
      </c>
      <c r="D17" s="27">
        <f t="shared" si="1"/>
        <v>100.85556001581601</v>
      </c>
      <c r="E17" s="27">
        <f t="shared" si="1"/>
        <v>189.98393316426393</v>
      </c>
      <c r="F17" s="27">
        <f t="shared" si="1"/>
        <v>390.0547873175966</v>
      </c>
      <c r="G17" s="27">
        <f t="shared" si="1"/>
        <v>584.4226534597809</v>
      </c>
      <c r="H17" s="27">
        <f t="shared" si="1"/>
        <v>1125.5397546750391</v>
      </c>
      <c r="I17" s="27">
        <f t="shared" si="1"/>
        <v>1793.930393077095</v>
      </c>
      <c r="J17" s="27">
        <f t="shared" si="1"/>
        <v>3171.3513952308626</v>
      </c>
      <c r="K17" s="27">
        <f t="shared" si="1"/>
        <v>6468.545972905528</v>
      </c>
      <c r="L17" s="27">
        <f t="shared" si="1"/>
        <v>11702.512865318282</v>
      </c>
      <c r="M17" s="27">
        <f t="shared" si="1"/>
        <v>18949.073091613365</v>
      </c>
      <c r="N17" s="35">
        <f t="shared" si="1"/>
        <v>38933.109854409566</v>
      </c>
    </row>
    <row r="18" spans="2:14" ht="12.75">
      <c r="B18" s="5">
        <v>200</v>
      </c>
      <c r="C18" s="26">
        <f t="shared" si="1"/>
        <v>44.87054088083025</v>
      </c>
      <c r="D18" s="27">
        <f t="shared" si="1"/>
        <v>93.82664814345465</v>
      </c>
      <c r="E18" s="27">
        <f t="shared" si="1"/>
        <v>176.74341054789267</v>
      </c>
      <c r="F18" s="27">
        <f t="shared" si="1"/>
        <v>362.87075576774356</v>
      </c>
      <c r="G18" s="27">
        <f t="shared" si="1"/>
        <v>543.6925704902728</v>
      </c>
      <c r="H18" s="27">
        <f t="shared" si="1"/>
        <v>1047.0976762887863</v>
      </c>
      <c r="I18" s="27">
        <f t="shared" si="1"/>
        <v>1668.9062631618767</v>
      </c>
      <c r="J18" s="27">
        <f t="shared" si="1"/>
        <v>2950.330863790927</v>
      </c>
      <c r="K18" s="27">
        <f t="shared" si="1"/>
        <v>6017.734539418461</v>
      </c>
      <c r="L18" s="27">
        <f t="shared" si="1"/>
        <v>10886.931338602273</v>
      </c>
      <c r="M18" s="27">
        <f t="shared" si="1"/>
        <v>17628.45809722934</v>
      </c>
      <c r="N18" s="35">
        <f t="shared" si="1"/>
        <v>36219.75029306566</v>
      </c>
    </row>
    <row r="19" spans="2:14" ht="12.75">
      <c r="B19" s="5">
        <v>250</v>
      </c>
      <c r="C19" s="26">
        <f t="shared" si="1"/>
        <v>39.76793017778108</v>
      </c>
      <c r="D19" s="27">
        <f t="shared" si="1"/>
        <v>83.15682224767282</v>
      </c>
      <c r="E19" s="27">
        <f t="shared" si="1"/>
        <v>156.64441462202936</v>
      </c>
      <c r="F19" s="27">
        <f t="shared" si="1"/>
        <v>321.60563692013307</v>
      </c>
      <c r="G19" s="27">
        <f t="shared" si="1"/>
        <v>481.86466570258614</v>
      </c>
      <c r="H19" s="27">
        <f t="shared" si="1"/>
        <v>928.023296856652</v>
      </c>
      <c r="I19" s="27">
        <f t="shared" si="1"/>
        <v>1479.1207425591217</v>
      </c>
      <c r="J19" s="27">
        <f t="shared" si="1"/>
        <v>2614.823656888782</v>
      </c>
      <c r="K19" s="27">
        <f t="shared" si="1"/>
        <v>5333.4067808006985</v>
      </c>
      <c r="L19" s="27">
        <f t="shared" si="1"/>
        <v>9648.88581293654</v>
      </c>
      <c r="M19" s="27">
        <f t="shared" si="1"/>
        <v>15623.776245854437</v>
      </c>
      <c r="N19" s="35">
        <f t="shared" si="1"/>
        <v>32100.894538729917</v>
      </c>
    </row>
    <row r="20" spans="2:14" ht="12.75">
      <c r="B20" s="5">
        <v>300</v>
      </c>
      <c r="C20" s="26">
        <f t="shared" si="1"/>
        <v>36.032627621987366</v>
      </c>
      <c r="D20" s="27">
        <f t="shared" si="1"/>
        <v>75.34610921119295</v>
      </c>
      <c r="E20" s="27">
        <f t="shared" si="1"/>
        <v>141.93119520948403</v>
      </c>
      <c r="F20" s="27">
        <f t="shared" si="1"/>
        <v>291.3980210805584</v>
      </c>
      <c r="G20" s="27">
        <f t="shared" si="1"/>
        <v>436.60431875218865</v>
      </c>
      <c r="H20" s="27">
        <f t="shared" si="1"/>
        <v>840.8563817799022</v>
      </c>
      <c r="I20" s="27">
        <f t="shared" si="1"/>
        <v>1340.1906180766696</v>
      </c>
      <c r="J20" s="27">
        <f t="shared" si="1"/>
        <v>2369.219788523926</v>
      </c>
      <c r="K20" s="27">
        <f t="shared" si="1"/>
        <v>4832.453175965035</v>
      </c>
      <c r="L20" s="27">
        <f t="shared" si="1"/>
        <v>8742.590019403879</v>
      </c>
      <c r="M20" s="27">
        <f t="shared" si="1"/>
        <v>14156.27388700913</v>
      </c>
      <c r="N20" s="35">
        <f t="shared" si="1"/>
        <v>29085.737529608636</v>
      </c>
    </row>
    <row r="21" spans="2:14" ht="12.75">
      <c r="B21" s="5">
        <v>350</v>
      </c>
      <c r="C21" s="26">
        <f t="shared" si="1"/>
        <v>33.14955633689823</v>
      </c>
      <c r="D21" s="27">
        <f t="shared" si="1"/>
        <v>69.3174563416635</v>
      </c>
      <c r="E21" s="27">
        <f t="shared" si="1"/>
        <v>130.57488343395454</v>
      </c>
      <c r="F21" s="27">
        <f t="shared" si="1"/>
        <v>268.08245065026017</v>
      </c>
      <c r="G21" s="27">
        <f t="shared" si="1"/>
        <v>401.670386441012</v>
      </c>
      <c r="H21" s="27">
        <f t="shared" si="1"/>
        <v>773.5771115966116</v>
      </c>
      <c r="I21" s="27">
        <f t="shared" si="1"/>
        <v>1232.9582194834304</v>
      </c>
      <c r="J21" s="27">
        <f t="shared" si="1"/>
        <v>2179.6518887854627</v>
      </c>
      <c r="K21" s="27">
        <f t="shared" si="1"/>
        <v>4445.7950855719555</v>
      </c>
      <c r="L21" s="27">
        <f t="shared" si="1"/>
        <v>8043.070947226372</v>
      </c>
      <c r="M21" s="27">
        <f t="shared" si="1"/>
        <v>13023.590831649923</v>
      </c>
      <c r="N21" s="35">
        <f t="shared" si="1"/>
        <v>26758.506344667672</v>
      </c>
    </row>
    <row r="22" spans="2:14" ht="12.75">
      <c r="B22" s="5">
        <v>400</v>
      </c>
      <c r="C22" s="26">
        <f t="shared" si="1"/>
        <v>30.83926912949592</v>
      </c>
      <c r="D22" s="27">
        <f t="shared" si="1"/>
        <v>64.48652494070352</v>
      </c>
      <c r="E22" s="27">
        <f t="shared" si="1"/>
        <v>121.47474707798966</v>
      </c>
      <c r="F22" s="27">
        <f t="shared" si="1"/>
        <v>249.39901941600945</v>
      </c>
      <c r="G22" s="27">
        <f t="shared" si="1"/>
        <v>373.67683063121376</v>
      </c>
      <c r="H22" s="27">
        <f t="shared" si="1"/>
        <v>719.6643144931526</v>
      </c>
      <c r="I22" s="27">
        <f t="shared" si="1"/>
        <v>1147.0298416558367</v>
      </c>
      <c r="J22" s="27">
        <f t="shared" si="1"/>
        <v>2027.7457267821337</v>
      </c>
      <c r="K22" s="27">
        <f t="shared" si="1"/>
        <v>4135.954935418983</v>
      </c>
      <c r="L22" s="27">
        <f t="shared" si="1"/>
        <v>7482.526373755771</v>
      </c>
      <c r="M22" s="27">
        <f t="shared" si="1"/>
        <v>12115.939610408324</v>
      </c>
      <c r="N22" s="35">
        <f t="shared" si="1"/>
        <v>24893.62965464487</v>
      </c>
    </row>
    <row r="23" spans="2:14" ht="12.75">
      <c r="B23" s="5">
        <v>450</v>
      </c>
      <c r="C23" s="26">
        <f t="shared" si="1"/>
        <v>28.93547142195234</v>
      </c>
      <c r="D23" s="27">
        <f t="shared" si="1"/>
        <v>60.50558434726573</v>
      </c>
      <c r="E23" s="27">
        <f t="shared" si="1"/>
        <v>113.9757579145168</v>
      </c>
      <c r="F23" s="27">
        <f t="shared" si="1"/>
        <v>234.00289315134086</v>
      </c>
      <c r="G23" s="27">
        <f t="shared" si="1"/>
        <v>350.6086739076992</v>
      </c>
      <c r="H23" s="27">
        <f t="shared" si="1"/>
        <v>675.2373448921586</v>
      </c>
      <c r="I23" s="27">
        <f t="shared" si="1"/>
        <v>1076.2203560659248</v>
      </c>
      <c r="J23" s="27">
        <f t="shared" si="1"/>
        <v>1902.567090092691</v>
      </c>
      <c r="K23" s="27">
        <f t="shared" si="1"/>
        <v>3880.6304174645943</v>
      </c>
      <c r="L23" s="27">
        <f t="shared" si="1"/>
        <v>7020.608275205052</v>
      </c>
      <c r="M23" s="27">
        <f t="shared" si="1"/>
        <v>11367.98744726934</v>
      </c>
      <c r="N23" s="35">
        <f t="shared" si="1"/>
        <v>23356.87355092697</v>
      </c>
    </row>
    <row r="24" spans="2:14" ht="12.75">
      <c r="B24" s="5">
        <v>500</v>
      </c>
      <c r="C24" s="26">
        <f t="shared" si="1"/>
        <v>27.332273634337813</v>
      </c>
      <c r="D24" s="27">
        <f t="shared" si="1"/>
        <v>57.15321391067183</v>
      </c>
      <c r="E24" s="27">
        <f t="shared" si="1"/>
        <v>107.6608207819697</v>
      </c>
      <c r="F24" s="27">
        <f t="shared" si="1"/>
        <v>221.03773647132863</v>
      </c>
      <c r="G24" s="27">
        <f t="shared" si="1"/>
        <v>331.18286113518485</v>
      </c>
      <c r="H24" s="27">
        <f t="shared" si="1"/>
        <v>637.8251665433196</v>
      </c>
      <c r="I24" s="27">
        <f t="shared" si="1"/>
        <v>1016.5913260539369</v>
      </c>
      <c r="J24" s="27">
        <f t="shared" si="1"/>
        <v>1797.153519836817</v>
      </c>
      <c r="K24" s="27">
        <f t="shared" si="1"/>
        <v>3665.620334887923</v>
      </c>
      <c r="L24" s="27">
        <f t="shared" si="1"/>
        <v>6631.624681663947</v>
      </c>
      <c r="M24" s="27">
        <f t="shared" si="1"/>
        <v>10738.133104849152</v>
      </c>
      <c r="N24" s="35">
        <f t="shared" si="1"/>
        <v>22062.763375344013</v>
      </c>
    </row>
    <row r="25" spans="2:14" ht="12.75">
      <c r="B25" s="5">
        <v>550</v>
      </c>
      <c r="C25" s="26">
        <f t="shared" si="1"/>
        <v>25.958662815606537</v>
      </c>
      <c r="D25" s="27">
        <f t="shared" si="1"/>
        <v>54.28092183562348</v>
      </c>
      <c r="E25" s="27">
        <f t="shared" si="1"/>
        <v>102.25021827747062</v>
      </c>
      <c r="F25" s="27">
        <f t="shared" si="1"/>
        <v>209.92926338098724</v>
      </c>
      <c r="G25" s="27">
        <f t="shared" si="1"/>
        <v>314.5389343576426</v>
      </c>
      <c r="H25" s="27">
        <f t="shared" si="1"/>
        <v>605.7706232241609</v>
      </c>
      <c r="I25" s="27">
        <f t="shared" si="1"/>
        <v>965.5015095835739</v>
      </c>
      <c r="J25" s="27">
        <f t="shared" si="1"/>
        <v>1706.83576761486</v>
      </c>
      <c r="K25" s="27">
        <f t="shared" si="1"/>
        <v>3481.40090928413</v>
      </c>
      <c r="L25" s="27">
        <f t="shared" si="1"/>
        <v>6298.345733473743</v>
      </c>
      <c r="M25" s="27">
        <f t="shared" si="1"/>
        <v>10198.477458080466</v>
      </c>
      <c r="N25" s="35">
        <f t="shared" si="1"/>
        <v>20953.977078641372</v>
      </c>
    </row>
    <row r="26" spans="2:14" ht="12.75">
      <c r="B26" s="5">
        <v>600</v>
      </c>
      <c r="C26" s="26">
        <f t="shared" si="1"/>
        <v>24.76502130047014</v>
      </c>
      <c r="D26" s="27">
        <f t="shared" si="1"/>
        <v>51.78495498852068</v>
      </c>
      <c r="E26" s="27">
        <f t="shared" si="1"/>
        <v>97.54850824199183</v>
      </c>
      <c r="F26" s="27">
        <f t="shared" si="1"/>
        <v>200.27621284469768</v>
      </c>
      <c r="G26" s="27">
        <f t="shared" si="1"/>
        <v>300.07568049734266</v>
      </c>
      <c r="H26" s="27">
        <f t="shared" si="1"/>
        <v>577.9158384971258</v>
      </c>
      <c r="I26" s="27">
        <f t="shared" si="1"/>
        <v>921.1054367599403</v>
      </c>
      <c r="J26" s="27">
        <f t="shared" si="1"/>
        <v>1628.3513693152709</v>
      </c>
      <c r="K26" s="27">
        <f t="shared" si="1"/>
        <v>3321.317753781343</v>
      </c>
      <c r="L26" s="27">
        <f t="shared" si="1"/>
        <v>6008.732705346708</v>
      </c>
      <c r="M26" s="27">
        <f t="shared" si="1"/>
        <v>9729.527028252129</v>
      </c>
      <c r="N26" s="35">
        <f t="shared" si="1"/>
        <v>19990.463005287573</v>
      </c>
    </row>
    <row r="27" spans="2:14" ht="12.75">
      <c r="B27" s="5">
        <v>700</v>
      </c>
      <c r="C27" s="26">
        <f t="shared" si="1"/>
        <v>22.783502701964213</v>
      </c>
      <c r="D27" s="27">
        <f t="shared" si="1"/>
        <v>47.64149594652915</v>
      </c>
      <c r="E27" s="27">
        <f t="shared" si="1"/>
        <v>89.74337934697465</v>
      </c>
      <c r="F27" s="27">
        <f aca="true" t="shared" si="2" ref="D27:N38">(2313)*(F$4^2.623)*(((1)*1)/(0.6094*$B27*1.2))^0.541</f>
        <v>184.25155307254695</v>
      </c>
      <c r="G27" s="27">
        <f t="shared" si="2"/>
        <v>276.06578627393174</v>
      </c>
      <c r="H27" s="27">
        <f t="shared" si="2"/>
        <v>531.6751763769821</v>
      </c>
      <c r="I27" s="27">
        <f t="shared" si="2"/>
        <v>847.40521530727</v>
      </c>
      <c r="J27" s="27">
        <f t="shared" si="2"/>
        <v>1498.062423303359</v>
      </c>
      <c r="K27" s="27">
        <f t="shared" si="2"/>
        <v>3055.5698337284452</v>
      </c>
      <c r="L27" s="27">
        <f t="shared" si="2"/>
        <v>5527.957200870591</v>
      </c>
      <c r="M27" s="27">
        <f t="shared" si="2"/>
        <v>8951.040366470752</v>
      </c>
      <c r="N27" s="35">
        <f t="shared" si="2"/>
        <v>18390.970165886298</v>
      </c>
    </row>
    <row r="28" spans="2:14" ht="12.75">
      <c r="B28" s="5">
        <v>800</v>
      </c>
      <c r="C28" s="26">
        <f aca="true" t="shared" si="3" ref="C28:C38">(2313)*(C$4^2.623)*(((1)*1)/(0.6094*$B28*1.2))^0.541</f>
        <v>21.19565536255427</v>
      </c>
      <c r="D28" s="27">
        <f t="shared" si="2"/>
        <v>44.321224100107386</v>
      </c>
      <c r="E28" s="27">
        <f t="shared" si="2"/>
        <v>83.48890706543799</v>
      </c>
      <c r="F28" s="27">
        <f t="shared" si="2"/>
        <v>171.4105363879978</v>
      </c>
      <c r="G28" s="27">
        <f t="shared" si="2"/>
        <v>256.82597359142505</v>
      </c>
      <c r="H28" s="27">
        <f t="shared" si="2"/>
        <v>494.62121565444056</v>
      </c>
      <c r="I28" s="27">
        <f t="shared" si="2"/>
        <v>788.3471269119437</v>
      </c>
      <c r="J28" s="27">
        <f t="shared" si="2"/>
        <v>1393.6581767646046</v>
      </c>
      <c r="K28" s="27">
        <f t="shared" si="2"/>
        <v>2842.618449811138</v>
      </c>
      <c r="L28" s="27">
        <f t="shared" si="2"/>
        <v>5142.698083842125</v>
      </c>
      <c r="M28" s="27">
        <f t="shared" si="2"/>
        <v>8327.216812350329</v>
      </c>
      <c r="N28" s="35">
        <f t="shared" si="2"/>
        <v>17109.250957515735</v>
      </c>
    </row>
    <row r="29" spans="2:14" ht="12.75">
      <c r="B29" s="5">
        <v>900</v>
      </c>
      <c r="C29" s="26">
        <f t="shared" si="3"/>
        <v>19.887185958831594</v>
      </c>
      <c r="D29" s="27">
        <f t="shared" si="2"/>
        <v>41.58514613136568</v>
      </c>
      <c r="E29" s="27">
        <f t="shared" si="2"/>
        <v>78.3348941992745</v>
      </c>
      <c r="F29" s="27">
        <f t="shared" si="2"/>
        <v>160.82886582849125</v>
      </c>
      <c r="G29" s="27">
        <f t="shared" si="2"/>
        <v>240.97135986151156</v>
      </c>
      <c r="H29" s="27">
        <f t="shared" si="2"/>
        <v>464.08681055841623</v>
      </c>
      <c r="I29" s="27">
        <f t="shared" si="2"/>
        <v>739.6801676963619</v>
      </c>
      <c r="J29" s="27">
        <f t="shared" si="2"/>
        <v>1307.6236073043915</v>
      </c>
      <c r="K29" s="27">
        <f t="shared" si="2"/>
        <v>2667.135351769897</v>
      </c>
      <c r="L29" s="27">
        <f t="shared" si="2"/>
        <v>4825.224385568153</v>
      </c>
      <c r="M29" s="27">
        <f t="shared" si="2"/>
        <v>7813.15351821058</v>
      </c>
      <c r="N29" s="35">
        <f t="shared" si="2"/>
        <v>16053.047173504763</v>
      </c>
    </row>
    <row r="30" spans="2:14" ht="12.75">
      <c r="B30" s="5">
        <v>1000</v>
      </c>
      <c r="C30" s="26">
        <f t="shared" si="3"/>
        <v>18.785317181021085</v>
      </c>
      <c r="D30" s="27">
        <f t="shared" si="2"/>
        <v>39.281080878609764</v>
      </c>
      <c r="E30" s="27">
        <f t="shared" si="2"/>
        <v>73.99467360145086</v>
      </c>
      <c r="F30" s="27">
        <f t="shared" si="2"/>
        <v>151.91798692415873</v>
      </c>
      <c r="G30" s="27">
        <f t="shared" si="2"/>
        <v>227.62010854181304</v>
      </c>
      <c r="H30" s="27">
        <f t="shared" si="2"/>
        <v>438.37363184089685</v>
      </c>
      <c r="I30" s="27">
        <f t="shared" si="2"/>
        <v>698.69747240516</v>
      </c>
      <c r="J30" s="27">
        <f t="shared" si="2"/>
        <v>1235.1734562875852</v>
      </c>
      <c r="K30" s="27">
        <f t="shared" si="2"/>
        <v>2519.360137297947</v>
      </c>
      <c r="L30" s="27">
        <f t="shared" si="2"/>
        <v>4557.878160345857</v>
      </c>
      <c r="M30" s="27">
        <f t="shared" si="2"/>
        <v>7380.258188736707</v>
      </c>
      <c r="N30" s="35">
        <f t="shared" si="2"/>
        <v>15163.612564414228</v>
      </c>
    </row>
    <row r="31" spans="2:14" ht="12.75">
      <c r="B31" s="5">
        <v>1500</v>
      </c>
      <c r="C31" s="26">
        <f t="shared" si="3"/>
        <v>15.08527255203726</v>
      </c>
      <c r="D31" s="27">
        <f t="shared" si="2"/>
        <v>31.544094011418675</v>
      </c>
      <c r="E31" s="27">
        <f t="shared" si="2"/>
        <v>59.420333866103476</v>
      </c>
      <c r="F31" s="27">
        <f t="shared" si="2"/>
        <v>121.99550405372497</v>
      </c>
      <c r="G31" s="27">
        <f t="shared" si="2"/>
        <v>182.7869789255756</v>
      </c>
      <c r="H31" s="27">
        <f t="shared" si="2"/>
        <v>352.0294947496285</v>
      </c>
      <c r="I31" s="27">
        <f t="shared" si="2"/>
        <v>561.0787244678539</v>
      </c>
      <c r="J31" s="27">
        <f t="shared" si="2"/>
        <v>991.8878695306278</v>
      </c>
      <c r="K31" s="27">
        <f t="shared" si="2"/>
        <v>2023.1350879864008</v>
      </c>
      <c r="L31" s="27">
        <f t="shared" si="2"/>
        <v>3660.1369913126023</v>
      </c>
      <c r="M31" s="27">
        <f t="shared" si="2"/>
        <v>5926.60774415769</v>
      </c>
      <c r="N31" s="35">
        <f t="shared" si="2"/>
        <v>12176.915950016002</v>
      </c>
    </row>
    <row r="32" spans="2:14" ht="12.75">
      <c r="B32" s="5">
        <v>2000</v>
      </c>
      <c r="C32" s="26">
        <f t="shared" si="3"/>
        <v>12.911042319883299</v>
      </c>
      <c r="D32" s="27">
        <f t="shared" si="2"/>
        <v>26.997664862793783</v>
      </c>
      <c r="E32" s="27">
        <f t="shared" si="2"/>
        <v>50.85612093254819</v>
      </c>
      <c r="F32" s="27">
        <f t="shared" si="2"/>
        <v>104.41237374000396</v>
      </c>
      <c r="G32" s="27">
        <f t="shared" si="2"/>
        <v>156.44201404322723</v>
      </c>
      <c r="H32" s="27">
        <f t="shared" si="2"/>
        <v>301.29171938267564</v>
      </c>
      <c r="I32" s="27">
        <f t="shared" si="2"/>
        <v>480.2108235964414</v>
      </c>
      <c r="J32" s="27">
        <f t="shared" si="2"/>
        <v>848.9277350417731</v>
      </c>
      <c r="K32" s="27">
        <f t="shared" si="2"/>
        <v>1731.5419824022763</v>
      </c>
      <c r="L32" s="27">
        <f t="shared" si="2"/>
        <v>3132.603897503026</v>
      </c>
      <c r="M32" s="27">
        <f t="shared" si="2"/>
        <v>5072.409738320188</v>
      </c>
      <c r="N32" s="35">
        <f t="shared" si="2"/>
        <v>10421.865207538893</v>
      </c>
    </row>
    <row r="33" spans="2:14" ht="12.75">
      <c r="B33" s="5">
        <v>2500</v>
      </c>
      <c r="C33" s="26">
        <f t="shared" si="3"/>
        <v>11.442817925086601</v>
      </c>
      <c r="D33" s="27">
        <f t="shared" si="2"/>
        <v>23.927530850990948</v>
      </c>
      <c r="E33" s="27">
        <f t="shared" si="2"/>
        <v>45.072839031062394</v>
      </c>
      <c r="F33" s="27">
        <f t="shared" si="2"/>
        <v>92.53875498440455</v>
      </c>
      <c r="G33" s="27">
        <f t="shared" si="2"/>
        <v>138.65166252097538</v>
      </c>
      <c r="H33" s="27">
        <f t="shared" si="2"/>
        <v>267.02927632130985</v>
      </c>
      <c r="I33" s="27">
        <f t="shared" si="2"/>
        <v>425.601967984226</v>
      </c>
      <c r="J33" s="27">
        <f t="shared" si="2"/>
        <v>752.3889445145103</v>
      </c>
      <c r="K33" s="27">
        <f t="shared" si="2"/>
        <v>1534.633621621639</v>
      </c>
      <c r="L33" s="27">
        <f t="shared" si="2"/>
        <v>2776.368874210907</v>
      </c>
      <c r="M33" s="27">
        <f t="shared" si="2"/>
        <v>4495.582900200634</v>
      </c>
      <c r="N33" s="35">
        <f t="shared" si="2"/>
        <v>9236.706305733831</v>
      </c>
    </row>
    <row r="34" spans="2:14" ht="12.75">
      <c r="B34" s="5">
        <v>3000</v>
      </c>
      <c r="C34" s="26">
        <f t="shared" si="3"/>
        <v>10.368022559826715</v>
      </c>
      <c r="D34" s="27">
        <f t="shared" si="2"/>
        <v>21.680077520078722</v>
      </c>
      <c r="E34" s="27">
        <f t="shared" si="2"/>
        <v>40.83925960973081</v>
      </c>
      <c r="F34" s="27">
        <f t="shared" si="2"/>
        <v>83.846820391431</v>
      </c>
      <c r="G34" s="27">
        <f t="shared" si="2"/>
        <v>125.62845746442945</v>
      </c>
      <c r="H34" s="27">
        <f t="shared" si="2"/>
        <v>241.94788199538613</v>
      </c>
      <c r="I34" s="27">
        <f t="shared" si="2"/>
        <v>385.6262359897426</v>
      </c>
      <c r="J34" s="27">
        <f t="shared" si="2"/>
        <v>681.7189263659122</v>
      </c>
      <c r="K34" s="27">
        <f t="shared" si="2"/>
        <v>1390.4893107806142</v>
      </c>
      <c r="L34" s="27">
        <f t="shared" si="2"/>
        <v>2515.59146625166</v>
      </c>
      <c r="M34" s="27">
        <f t="shared" si="2"/>
        <v>4073.3240041044023</v>
      </c>
      <c r="N34" s="35">
        <f t="shared" si="2"/>
        <v>8369.125505911365</v>
      </c>
    </row>
    <row r="35" spans="2:14" ht="12.75">
      <c r="B35" s="5">
        <v>3300</v>
      </c>
      <c r="C35" s="26">
        <f t="shared" si="3"/>
        <v>9.846967189623781</v>
      </c>
      <c r="D35" s="27">
        <f t="shared" si="2"/>
        <v>20.590523484767893</v>
      </c>
      <c r="E35" s="27">
        <f t="shared" si="2"/>
        <v>38.78684166677471</v>
      </c>
      <c r="F35" s="27">
        <f t="shared" si="2"/>
        <v>79.63301435587331</v>
      </c>
      <c r="G35" s="27">
        <f t="shared" si="2"/>
        <v>119.31487336153704</v>
      </c>
      <c r="H35" s="27">
        <f t="shared" si="2"/>
        <v>229.78854857423772</v>
      </c>
      <c r="I35" s="27">
        <f t="shared" si="2"/>
        <v>366.2462028161885</v>
      </c>
      <c r="J35" s="27">
        <f t="shared" si="2"/>
        <v>647.4584581327226</v>
      </c>
      <c r="K35" s="27">
        <f t="shared" si="2"/>
        <v>1320.6088761643414</v>
      </c>
      <c r="L35" s="27">
        <f t="shared" si="2"/>
        <v>2389.167894624227</v>
      </c>
      <c r="M35" s="27">
        <f t="shared" si="2"/>
        <v>3868.6150217822624</v>
      </c>
      <c r="N35" s="35">
        <f t="shared" si="2"/>
        <v>7948.526711532359</v>
      </c>
    </row>
    <row r="36" spans="2:14" ht="12.75">
      <c r="B36" s="5">
        <v>3500</v>
      </c>
      <c r="C36" s="26">
        <f t="shared" si="3"/>
        <v>9.53844808529817</v>
      </c>
      <c r="D36" s="27">
        <f t="shared" si="2"/>
        <v>19.94539389910114</v>
      </c>
      <c r="E36" s="27">
        <f t="shared" si="2"/>
        <v>37.57159625971554</v>
      </c>
      <c r="F36" s="27">
        <f t="shared" si="2"/>
        <v>77.13800185195115</v>
      </c>
      <c r="G36" s="27">
        <f t="shared" si="2"/>
        <v>115.5765733191631</v>
      </c>
      <c r="H36" s="27">
        <f t="shared" si="2"/>
        <v>222.5889554583887</v>
      </c>
      <c r="I36" s="27">
        <f t="shared" si="2"/>
        <v>354.77120261769346</v>
      </c>
      <c r="J36" s="27">
        <f t="shared" si="2"/>
        <v>627.1726889466894</v>
      </c>
      <c r="K36" s="27">
        <f t="shared" si="2"/>
        <v>1279.2323731464367</v>
      </c>
      <c r="L36" s="27">
        <f t="shared" si="2"/>
        <v>2314.3119593155666</v>
      </c>
      <c r="M36" s="27">
        <f t="shared" si="2"/>
        <v>3747.405961315547</v>
      </c>
      <c r="N36" s="35">
        <f t="shared" si="2"/>
        <v>7699.4883736841075</v>
      </c>
    </row>
    <row r="37" spans="2:14" ht="13.5" thickBot="1">
      <c r="B37" s="36">
        <v>4000</v>
      </c>
      <c r="C37" s="37">
        <f t="shared" si="3"/>
        <v>8.873686410481818</v>
      </c>
      <c r="D37" s="38">
        <f t="shared" si="2"/>
        <v>18.55534246361924</v>
      </c>
      <c r="E37" s="38">
        <f t="shared" si="2"/>
        <v>34.95312446726236</v>
      </c>
      <c r="F37" s="38">
        <f t="shared" si="2"/>
        <v>71.76203431042556</v>
      </c>
      <c r="G37" s="38">
        <f t="shared" si="2"/>
        <v>107.52171200817031</v>
      </c>
      <c r="H37" s="38">
        <f t="shared" si="2"/>
        <v>207.07609576644282</v>
      </c>
      <c r="I37" s="38">
        <f t="shared" si="2"/>
        <v>330.0461848035008</v>
      </c>
      <c r="J37" s="38">
        <f t="shared" si="2"/>
        <v>583.4632339729936</v>
      </c>
      <c r="K37" s="38">
        <f t="shared" si="2"/>
        <v>1190.0790174592744</v>
      </c>
      <c r="L37" s="38">
        <f t="shared" si="2"/>
        <v>2153.020952606268</v>
      </c>
      <c r="M37" s="38">
        <f t="shared" si="2"/>
        <v>3486.2385428022</v>
      </c>
      <c r="N37" s="39">
        <f t="shared" si="2"/>
        <v>7162.889050529196</v>
      </c>
    </row>
    <row r="38" spans="2:14" ht="13.5" thickTop="1">
      <c r="B38" s="40">
        <v>25</v>
      </c>
      <c r="C38" s="41">
        <f t="shared" si="3"/>
        <v>138.20793802527461</v>
      </c>
      <c r="D38" s="41">
        <f t="shared" si="2"/>
        <v>289.0000280177119</v>
      </c>
      <c r="E38" s="41">
        <f t="shared" si="2"/>
        <v>544.3959856925807</v>
      </c>
      <c r="F38" s="41">
        <f t="shared" si="2"/>
        <v>1117.6958855372038</v>
      </c>
      <c r="G38" s="41">
        <f t="shared" si="2"/>
        <v>1674.6539625339035</v>
      </c>
      <c r="H38" s="41">
        <f t="shared" si="2"/>
        <v>3225.216543194295</v>
      </c>
      <c r="I38" s="41">
        <f t="shared" si="2"/>
        <v>5140.479451800213</v>
      </c>
      <c r="J38" s="41">
        <f t="shared" si="2"/>
        <v>9087.457765660136</v>
      </c>
      <c r="K38" s="41">
        <f t="shared" si="2"/>
        <v>18535.517200146398</v>
      </c>
      <c r="L38" s="41">
        <f t="shared" si="2"/>
        <v>33533.367376317714</v>
      </c>
      <c r="M38" s="41">
        <f t="shared" si="2"/>
        <v>54298.27223731791</v>
      </c>
      <c r="N38" s="41">
        <f t="shared" si="2"/>
        <v>111562.21666883363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8"/>
  <sheetViews>
    <sheetView tabSelected="1" zoomScalePageLayoutView="0" workbookViewId="0" topLeftCell="A11">
      <selection activeCell="H38" sqref="H38"/>
    </sheetView>
  </sheetViews>
  <sheetFormatPr defaultColWidth="9.140625" defaultRowHeight="12.75"/>
  <cols>
    <col min="2" max="2" width="9.28125" style="2" bestFit="1" customWidth="1"/>
    <col min="3" max="3" width="9.00390625" style="0" customWidth="1"/>
    <col min="4" max="13" width="9.28125" style="0" bestFit="1" customWidth="1"/>
    <col min="14" max="14" width="9.421875" style="0" bestFit="1" customWidth="1"/>
  </cols>
  <sheetData>
    <row r="1" ht="12.75">
      <c r="C1" t="s">
        <v>15</v>
      </c>
    </row>
    <row r="2" ht="13.5" thickBot="1">
      <c r="C2" t="s">
        <v>16</v>
      </c>
    </row>
    <row r="3" spans="2:23" ht="39.75" thickBot="1" thickTop="1">
      <c r="B3" s="11" t="s">
        <v>0</v>
      </c>
      <c r="C3" s="10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9" t="s">
        <v>14</v>
      </c>
      <c r="O3" s="1"/>
      <c r="P3" s="1"/>
      <c r="Q3" s="1"/>
      <c r="R3" s="1"/>
      <c r="S3" s="1"/>
      <c r="T3" s="2"/>
      <c r="U3" s="2"/>
      <c r="V3" s="2"/>
      <c r="W3" s="2"/>
    </row>
    <row r="4" spans="2:23" ht="14.25" hidden="1" thickBot="1" thickTop="1">
      <c r="B4" s="7"/>
      <c r="C4" s="3">
        <v>0.622</v>
      </c>
      <c r="D4" s="3">
        <v>0.824</v>
      </c>
      <c r="E4" s="3">
        <v>1.049</v>
      </c>
      <c r="F4" s="3">
        <v>1.38</v>
      </c>
      <c r="G4" s="3">
        <v>1.61</v>
      </c>
      <c r="H4" s="3">
        <v>2.067</v>
      </c>
      <c r="I4" s="3">
        <v>2.469</v>
      </c>
      <c r="J4" s="3">
        <v>3.068</v>
      </c>
      <c r="K4" s="3">
        <v>4.026</v>
      </c>
      <c r="L4" s="3">
        <v>5.047</v>
      </c>
      <c r="M4" s="3">
        <v>6.065</v>
      </c>
      <c r="N4" s="4">
        <v>7.981</v>
      </c>
      <c r="O4" s="1"/>
      <c r="P4" s="1"/>
      <c r="Q4" s="1"/>
      <c r="R4" s="1"/>
      <c r="S4" s="1"/>
      <c r="T4" s="2"/>
      <c r="U4" s="2"/>
      <c r="V4" s="2"/>
      <c r="W4" s="2"/>
    </row>
    <row r="5" spans="2:14" ht="12.75">
      <c r="B5" s="5">
        <v>10</v>
      </c>
      <c r="C5" s="23">
        <f>(2237)*(C$4^2.623)*((((2+14.696)^2-(1+14.696)^2)*1)/(0.6094*$B5*1.2))^0.541</f>
        <v>1440.3091305980706</v>
      </c>
      <c r="D5" s="24">
        <f aca="true" t="shared" si="0" ref="D5:N5">(2237)*(D$4^2.623)*((((2+14.696)^2-(1+14.696)^2)*1)/(0.6094*$B5*1.2))^0.541</f>
        <v>3011.7617341262094</v>
      </c>
      <c r="E5" s="24">
        <f t="shared" si="0"/>
        <v>5673.324702308846</v>
      </c>
      <c r="F5" s="24">
        <f t="shared" si="0"/>
        <v>11647.866339462611</v>
      </c>
      <c r="G5" s="24">
        <f t="shared" si="0"/>
        <v>17452.104613475425</v>
      </c>
      <c r="H5" s="24">
        <f t="shared" si="0"/>
        <v>33611.01324345918</v>
      </c>
      <c r="I5" s="24">
        <f t="shared" si="0"/>
        <v>53570.580647297094</v>
      </c>
      <c r="J5" s="24">
        <f t="shared" si="0"/>
        <v>94703.30417208775</v>
      </c>
      <c r="K5" s="24">
        <f t="shared" si="0"/>
        <v>193164.5536803124</v>
      </c>
      <c r="L5" s="24">
        <f t="shared" si="0"/>
        <v>349461.9477137222</v>
      </c>
      <c r="M5" s="24">
        <f t="shared" si="0"/>
        <v>565859.663319822</v>
      </c>
      <c r="N5" s="34">
        <f t="shared" si="0"/>
        <v>1162625.5452020164</v>
      </c>
    </row>
    <row r="6" spans="2:14" ht="12.75">
      <c r="B6" s="5">
        <v>20</v>
      </c>
      <c r="C6" s="26">
        <f aca="true" t="shared" si="1" ref="C6:N38">(2237)*(C$4^2.623)*((((2+14.696)^2-(1+14.696)^2)*1)/(0.6094*$B6*1.2))^0.541</f>
        <v>989.9163245246425</v>
      </c>
      <c r="D6" s="27">
        <f t="shared" si="1"/>
        <v>2069.966816743149</v>
      </c>
      <c r="E6" s="27">
        <f t="shared" si="1"/>
        <v>3899.2440010516434</v>
      </c>
      <c r="F6" s="27">
        <f t="shared" si="1"/>
        <v>8005.512698879626</v>
      </c>
      <c r="G6" s="27">
        <f t="shared" si="1"/>
        <v>11994.732857811887</v>
      </c>
      <c r="H6" s="27">
        <f t="shared" si="1"/>
        <v>23100.65942559037</v>
      </c>
      <c r="I6" s="27">
        <f t="shared" si="1"/>
        <v>36818.75728650215</v>
      </c>
      <c r="J6" s="27">
        <f t="shared" si="1"/>
        <v>65089.045674135596</v>
      </c>
      <c r="K6" s="27">
        <f t="shared" si="1"/>
        <v>132760.9059370869</v>
      </c>
      <c r="L6" s="27">
        <f t="shared" si="1"/>
        <v>240183.22142993298</v>
      </c>
      <c r="M6" s="27">
        <f t="shared" si="1"/>
        <v>388912.1482398108</v>
      </c>
      <c r="N6" s="35">
        <f t="shared" si="1"/>
        <v>799065.9658089794</v>
      </c>
    </row>
    <row r="7" spans="2:14" ht="12.75">
      <c r="B7" s="5">
        <v>30</v>
      </c>
      <c r="C7" s="26">
        <f t="shared" si="1"/>
        <v>794.9377386213237</v>
      </c>
      <c r="D7" s="27">
        <f t="shared" si="1"/>
        <v>1662.2563943605483</v>
      </c>
      <c r="E7" s="27">
        <f t="shared" si="1"/>
        <v>3131.2305209404535</v>
      </c>
      <c r="F7" s="27">
        <f t="shared" si="1"/>
        <v>6428.709178432424</v>
      </c>
      <c r="G7" s="27">
        <f t="shared" si="1"/>
        <v>9632.193729035233</v>
      </c>
      <c r="H7" s="27">
        <f t="shared" si="1"/>
        <v>18550.644644898002</v>
      </c>
      <c r="I7" s="27">
        <f t="shared" si="1"/>
        <v>29566.76128180246</v>
      </c>
      <c r="J7" s="27">
        <f t="shared" si="1"/>
        <v>52268.800397916224</v>
      </c>
      <c r="K7" s="27">
        <f t="shared" si="1"/>
        <v>106611.69204743116</v>
      </c>
      <c r="L7" s="27">
        <f t="shared" si="1"/>
        <v>192875.60187471443</v>
      </c>
      <c r="M7" s="27">
        <f t="shared" si="1"/>
        <v>312310.1781280101</v>
      </c>
      <c r="N7" s="35">
        <f t="shared" si="1"/>
        <v>641678.1662576182</v>
      </c>
    </row>
    <row r="8" spans="2:14" ht="12.75">
      <c r="B8" s="5">
        <v>40</v>
      </c>
      <c r="C8" s="26">
        <f t="shared" si="1"/>
        <v>680.3638946268929</v>
      </c>
      <c r="D8" s="27">
        <f t="shared" si="1"/>
        <v>1422.6764932521753</v>
      </c>
      <c r="E8" s="27">
        <f t="shared" si="1"/>
        <v>2679.9283625613193</v>
      </c>
      <c r="F8" s="27">
        <f t="shared" si="1"/>
        <v>5502.14362906913</v>
      </c>
      <c r="G8" s="27">
        <f t="shared" si="1"/>
        <v>8243.912096377298</v>
      </c>
      <c r="H8" s="27">
        <f t="shared" si="1"/>
        <v>15876.952653337983</v>
      </c>
      <c r="I8" s="27">
        <f t="shared" si="1"/>
        <v>25305.323775518063</v>
      </c>
      <c r="J8" s="27">
        <f t="shared" si="1"/>
        <v>44735.33319461914</v>
      </c>
      <c r="K8" s="27">
        <f t="shared" si="1"/>
        <v>91245.82025751057</v>
      </c>
      <c r="L8" s="27">
        <f t="shared" si="1"/>
        <v>165076.5705218297</v>
      </c>
      <c r="M8" s="27">
        <f t="shared" si="1"/>
        <v>267297.1212705386</v>
      </c>
      <c r="N8" s="35">
        <f t="shared" si="1"/>
        <v>549193.5218086842</v>
      </c>
    </row>
    <row r="9" spans="2:14" ht="12.75">
      <c r="B9" s="5">
        <v>50</v>
      </c>
      <c r="C9" s="26">
        <f t="shared" si="1"/>
        <v>602.9939315611131</v>
      </c>
      <c r="D9" s="27">
        <f t="shared" si="1"/>
        <v>1260.891853287062</v>
      </c>
      <c r="E9" s="27">
        <f t="shared" si="1"/>
        <v>2375.170923097233</v>
      </c>
      <c r="F9" s="27">
        <f t="shared" si="1"/>
        <v>4876.448096537754</v>
      </c>
      <c r="G9" s="27">
        <f t="shared" si="1"/>
        <v>7306.426760292512</v>
      </c>
      <c r="H9" s="27">
        <f t="shared" si="1"/>
        <v>14071.449377683502</v>
      </c>
      <c r="I9" s="27">
        <f t="shared" si="1"/>
        <v>22427.640257416155</v>
      </c>
      <c r="J9" s="27">
        <f t="shared" si="1"/>
        <v>39648.09810713537</v>
      </c>
      <c r="K9" s="27">
        <f t="shared" si="1"/>
        <v>80869.482243422</v>
      </c>
      <c r="L9" s="27">
        <f t="shared" si="1"/>
        <v>146304.31016944337</v>
      </c>
      <c r="M9" s="27">
        <f t="shared" si="1"/>
        <v>236900.492990268</v>
      </c>
      <c r="N9" s="35">
        <f t="shared" si="1"/>
        <v>486740.0570762482</v>
      </c>
    </row>
    <row r="10" spans="2:14" ht="12.75">
      <c r="B10" s="5">
        <v>60</v>
      </c>
      <c r="C10" s="26">
        <f t="shared" si="1"/>
        <v>546.3562145962319</v>
      </c>
      <c r="D10" s="27">
        <f t="shared" si="1"/>
        <v>1142.4594244151651</v>
      </c>
      <c r="E10" s="27">
        <f t="shared" si="1"/>
        <v>2152.0770386574313</v>
      </c>
      <c r="F10" s="27">
        <f t="shared" si="1"/>
        <v>4418.415481896678</v>
      </c>
      <c r="G10" s="27">
        <f t="shared" si="1"/>
        <v>6620.152306745808</v>
      </c>
      <c r="H10" s="27">
        <f t="shared" si="1"/>
        <v>12749.753212225296</v>
      </c>
      <c r="I10" s="27">
        <f t="shared" si="1"/>
        <v>20321.067911321206</v>
      </c>
      <c r="J10" s="27">
        <f t="shared" si="1"/>
        <v>35924.0510790432</v>
      </c>
      <c r="K10" s="27">
        <f t="shared" si="1"/>
        <v>73273.61335210262</v>
      </c>
      <c r="L10" s="27">
        <f t="shared" si="1"/>
        <v>132562.31099431685</v>
      </c>
      <c r="M10" s="27">
        <f t="shared" si="1"/>
        <v>214649.02018342473</v>
      </c>
      <c r="N10" s="35">
        <f t="shared" si="1"/>
        <v>441021.7767665555</v>
      </c>
    </row>
    <row r="11" spans="2:14" ht="12.75">
      <c r="B11" s="5">
        <v>70</v>
      </c>
      <c r="C11" s="26">
        <f t="shared" si="1"/>
        <v>502.6407262267075</v>
      </c>
      <c r="D11" s="27">
        <f t="shared" si="1"/>
        <v>1051.048051493227</v>
      </c>
      <c r="E11" s="27">
        <f t="shared" si="1"/>
        <v>1979.8833374779256</v>
      </c>
      <c r="F11" s="27">
        <f t="shared" si="1"/>
        <v>4064.8857050763945</v>
      </c>
      <c r="G11" s="27">
        <f t="shared" si="1"/>
        <v>6090.4554104015415</v>
      </c>
      <c r="H11" s="27">
        <f t="shared" si="1"/>
        <v>11729.60980875867</v>
      </c>
      <c r="I11" s="27">
        <f t="shared" si="1"/>
        <v>18695.122449000104</v>
      </c>
      <c r="J11" s="27">
        <f t="shared" si="1"/>
        <v>33049.66730674055</v>
      </c>
      <c r="K11" s="27">
        <f t="shared" si="1"/>
        <v>67410.78667106251</v>
      </c>
      <c r="L11" s="27">
        <f t="shared" si="1"/>
        <v>121955.62984071823</v>
      </c>
      <c r="M11" s="27">
        <f t="shared" si="1"/>
        <v>197474.35190900436</v>
      </c>
      <c r="N11" s="35">
        <f t="shared" si="1"/>
        <v>405734.3912882128</v>
      </c>
    </row>
    <row r="12" spans="2:14" ht="12.75">
      <c r="B12" s="5">
        <v>80</v>
      </c>
      <c r="C12" s="26">
        <f t="shared" si="1"/>
        <v>467.610259214743</v>
      </c>
      <c r="D12" s="27">
        <f t="shared" si="1"/>
        <v>977.797512540248</v>
      </c>
      <c r="E12" s="27">
        <f t="shared" si="1"/>
        <v>1841.8996160598235</v>
      </c>
      <c r="F12" s="27">
        <f t="shared" si="1"/>
        <v>3781.5922169660425</v>
      </c>
      <c r="G12" s="27">
        <f t="shared" si="1"/>
        <v>5665.994187484871</v>
      </c>
      <c r="H12" s="27">
        <f t="shared" si="1"/>
        <v>10912.13981870536</v>
      </c>
      <c r="I12" s="27">
        <f t="shared" si="1"/>
        <v>17392.20599980861</v>
      </c>
      <c r="J12" s="27">
        <f t="shared" si="1"/>
        <v>30746.341650985803</v>
      </c>
      <c r="K12" s="27">
        <f t="shared" si="1"/>
        <v>62712.73652208563</v>
      </c>
      <c r="L12" s="27">
        <f t="shared" si="1"/>
        <v>113456.19387155297</v>
      </c>
      <c r="M12" s="27">
        <f t="shared" si="1"/>
        <v>183711.80062871403</v>
      </c>
      <c r="N12" s="35">
        <f t="shared" si="1"/>
        <v>377457.60337980394</v>
      </c>
    </row>
    <row r="13" spans="2:14" ht="12.75">
      <c r="B13" s="5">
        <v>90</v>
      </c>
      <c r="C13" s="26">
        <f t="shared" si="1"/>
        <v>438.74331895819086</v>
      </c>
      <c r="D13" s="27">
        <f t="shared" si="1"/>
        <v>917.4352304446743</v>
      </c>
      <c r="E13" s="27">
        <f t="shared" si="1"/>
        <v>1728.1937998857866</v>
      </c>
      <c r="F13" s="27">
        <f t="shared" si="1"/>
        <v>3548.143539460295</v>
      </c>
      <c r="G13" s="27">
        <f t="shared" si="1"/>
        <v>5316.215899945236</v>
      </c>
      <c r="H13" s="27">
        <f t="shared" si="1"/>
        <v>10238.501715155857</v>
      </c>
      <c r="I13" s="27">
        <f t="shared" si="1"/>
        <v>16318.53457872125</v>
      </c>
      <c r="J13" s="27">
        <f t="shared" si="1"/>
        <v>28848.280626753753</v>
      </c>
      <c r="K13" s="27">
        <f t="shared" si="1"/>
        <v>58841.29704266099</v>
      </c>
      <c r="L13" s="27">
        <f t="shared" si="1"/>
        <v>106452.21330079764</v>
      </c>
      <c r="M13" s="27">
        <f t="shared" si="1"/>
        <v>172370.73727805453</v>
      </c>
      <c r="N13" s="35">
        <f t="shared" si="1"/>
        <v>354156.04856694787</v>
      </c>
    </row>
    <row r="14" spans="2:14" ht="12.75">
      <c r="B14" s="5">
        <v>100</v>
      </c>
      <c r="C14" s="26">
        <f t="shared" si="1"/>
        <v>414.43432091121986</v>
      </c>
      <c r="D14" s="27">
        <f t="shared" si="1"/>
        <v>866.6038439336305</v>
      </c>
      <c r="E14" s="27">
        <f t="shared" si="1"/>
        <v>1632.4415504704189</v>
      </c>
      <c r="F14" s="27">
        <f t="shared" si="1"/>
        <v>3351.5552140222676</v>
      </c>
      <c r="G14" s="27">
        <f t="shared" si="1"/>
        <v>5021.665814861525</v>
      </c>
      <c r="H14" s="27">
        <f t="shared" si="1"/>
        <v>9671.227622438902</v>
      </c>
      <c r="I14" s="27">
        <f t="shared" si="1"/>
        <v>15414.390383100199</v>
      </c>
      <c r="J14" s="27">
        <f t="shared" si="1"/>
        <v>27249.91372949952</v>
      </c>
      <c r="K14" s="27">
        <f t="shared" si="1"/>
        <v>55581.1380542854</v>
      </c>
      <c r="L14" s="27">
        <f t="shared" si="1"/>
        <v>100554.12543619036</v>
      </c>
      <c r="M14" s="27">
        <f t="shared" si="1"/>
        <v>162820.36981993154</v>
      </c>
      <c r="N14" s="35">
        <f t="shared" si="1"/>
        <v>334533.6900695475</v>
      </c>
    </row>
    <row r="15" spans="2:14" ht="12.75">
      <c r="B15" s="5">
        <v>125</v>
      </c>
      <c r="C15" s="26">
        <f t="shared" si="1"/>
        <v>367.305470666048</v>
      </c>
      <c r="D15" s="27">
        <f t="shared" si="1"/>
        <v>768.0549527779979</v>
      </c>
      <c r="E15" s="27">
        <f t="shared" si="1"/>
        <v>1446.8027423790456</v>
      </c>
      <c r="F15" s="27">
        <f t="shared" si="1"/>
        <v>2970.421374955118</v>
      </c>
      <c r="G15" s="27">
        <f t="shared" si="1"/>
        <v>4450.609499714773</v>
      </c>
      <c r="H15" s="27">
        <f t="shared" si="1"/>
        <v>8571.430102526132</v>
      </c>
      <c r="I15" s="27">
        <f t="shared" si="1"/>
        <v>13661.488996003523</v>
      </c>
      <c r="J15" s="27">
        <f t="shared" si="1"/>
        <v>24151.094354386645</v>
      </c>
      <c r="K15" s="27">
        <f t="shared" si="1"/>
        <v>49260.53428272232</v>
      </c>
      <c r="L15" s="27">
        <f t="shared" si="1"/>
        <v>89119.26089891756</v>
      </c>
      <c r="M15" s="27">
        <f t="shared" si="1"/>
        <v>144304.68123208682</v>
      </c>
      <c r="N15" s="35">
        <f t="shared" si="1"/>
        <v>296491.0198906222</v>
      </c>
    </row>
    <row r="16" spans="2:14" ht="12.75">
      <c r="B16" s="5">
        <v>150</v>
      </c>
      <c r="C16" s="26">
        <f t="shared" si="1"/>
        <v>332.8053833544269</v>
      </c>
      <c r="D16" s="27">
        <f t="shared" si="1"/>
        <v>695.9134655224058</v>
      </c>
      <c r="E16" s="27">
        <f t="shared" si="1"/>
        <v>1310.9081670974479</v>
      </c>
      <c r="F16" s="27">
        <f t="shared" si="1"/>
        <v>2691.417099297511</v>
      </c>
      <c r="G16" s="27">
        <f t="shared" si="1"/>
        <v>4032.574843025182</v>
      </c>
      <c r="H16" s="27">
        <f t="shared" si="1"/>
        <v>7766.337038199107</v>
      </c>
      <c r="I16" s="27">
        <f t="shared" si="1"/>
        <v>12378.299387326564</v>
      </c>
      <c r="J16" s="27">
        <f t="shared" si="1"/>
        <v>21882.64226085632</v>
      </c>
      <c r="K16" s="27">
        <f t="shared" si="1"/>
        <v>44633.61508467914</v>
      </c>
      <c r="L16" s="27">
        <f t="shared" si="1"/>
        <v>80748.51086194023</v>
      </c>
      <c r="M16" s="27">
        <f t="shared" si="1"/>
        <v>130750.5022187579</v>
      </c>
      <c r="N16" s="35">
        <f t="shared" si="1"/>
        <v>268642.35742776934</v>
      </c>
    </row>
    <row r="17" spans="2:14" ht="12.75">
      <c r="B17" s="5">
        <v>175</v>
      </c>
      <c r="C17" s="26">
        <f t="shared" si="1"/>
        <v>306.176694091512</v>
      </c>
      <c r="D17" s="27">
        <f t="shared" si="1"/>
        <v>640.2314833366212</v>
      </c>
      <c r="E17" s="27">
        <f t="shared" si="1"/>
        <v>1206.0187392822745</v>
      </c>
      <c r="F17" s="27">
        <f t="shared" si="1"/>
        <v>2476.0692918440354</v>
      </c>
      <c r="G17" s="27">
        <f t="shared" si="1"/>
        <v>3709.9172545509987</v>
      </c>
      <c r="H17" s="27">
        <f t="shared" si="1"/>
        <v>7144.930696700635</v>
      </c>
      <c r="I17" s="27">
        <f t="shared" si="1"/>
        <v>11387.87704299382</v>
      </c>
      <c r="J17" s="27">
        <f t="shared" si="1"/>
        <v>20131.750868587853</v>
      </c>
      <c r="K17" s="27">
        <f t="shared" si="1"/>
        <v>41062.35474390297</v>
      </c>
      <c r="L17" s="27">
        <f t="shared" si="1"/>
        <v>74287.59673094556</v>
      </c>
      <c r="M17" s="27">
        <f t="shared" si="1"/>
        <v>120288.78895120099</v>
      </c>
      <c r="N17" s="35">
        <f t="shared" si="1"/>
        <v>247147.53127232028</v>
      </c>
    </row>
    <row r="18" spans="2:14" ht="12.75">
      <c r="B18" s="5">
        <v>200</v>
      </c>
      <c r="C18" s="26">
        <f t="shared" si="1"/>
        <v>284.8383662908166</v>
      </c>
      <c r="D18" s="27">
        <f t="shared" si="1"/>
        <v>595.6119237052176</v>
      </c>
      <c r="E18" s="27">
        <f t="shared" si="1"/>
        <v>1121.9678507293565</v>
      </c>
      <c r="F18" s="27">
        <f t="shared" si="1"/>
        <v>2303.5049548902507</v>
      </c>
      <c r="G18" s="27">
        <f t="shared" si="1"/>
        <v>3451.362531024576</v>
      </c>
      <c r="H18" s="27">
        <f t="shared" si="1"/>
        <v>6646.980081054232</v>
      </c>
      <c r="I18" s="27">
        <f t="shared" si="1"/>
        <v>10594.223384871864</v>
      </c>
      <c r="J18" s="27">
        <f t="shared" si="1"/>
        <v>18728.711683941532</v>
      </c>
      <c r="K18" s="27">
        <f t="shared" si="1"/>
        <v>38200.60202822451</v>
      </c>
      <c r="L18" s="27">
        <f t="shared" si="1"/>
        <v>69110.28205885954</v>
      </c>
      <c r="M18" s="27">
        <f t="shared" si="1"/>
        <v>111905.51988166751</v>
      </c>
      <c r="N18" s="35">
        <f t="shared" si="1"/>
        <v>229923.11432879834</v>
      </c>
    </row>
    <row r="19" spans="2:14" ht="12.75">
      <c r="B19" s="5">
        <v>250</v>
      </c>
      <c r="C19" s="26">
        <f t="shared" si="1"/>
        <v>252.44697389965657</v>
      </c>
      <c r="D19" s="27">
        <f t="shared" si="1"/>
        <v>527.8798278333722</v>
      </c>
      <c r="E19" s="27">
        <f t="shared" si="1"/>
        <v>994.3793471984234</v>
      </c>
      <c r="F19" s="27">
        <f t="shared" si="1"/>
        <v>2041.5538215494144</v>
      </c>
      <c r="G19" s="27">
        <f t="shared" si="1"/>
        <v>3058.8787533567056</v>
      </c>
      <c r="H19" s="27">
        <f t="shared" si="1"/>
        <v>5891.095461909111</v>
      </c>
      <c r="I19" s="27">
        <f t="shared" si="1"/>
        <v>9389.464169294057</v>
      </c>
      <c r="J19" s="27">
        <f t="shared" si="1"/>
        <v>16598.910642616665</v>
      </c>
      <c r="K19" s="27">
        <f t="shared" si="1"/>
        <v>33856.48678143425</v>
      </c>
      <c r="L19" s="27">
        <f t="shared" si="1"/>
        <v>61251.16429469322</v>
      </c>
      <c r="M19" s="27">
        <f t="shared" si="1"/>
        <v>99179.79176987584</v>
      </c>
      <c r="N19" s="35">
        <f t="shared" si="1"/>
        <v>203776.60214013542</v>
      </c>
    </row>
    <row r="20" spans="2:14" ht="12.75">
      <c r="B20" s="5">
        <v>300</v>
      </c>
      <c r="C20" s="26">
        <f t="shared" si="1"/>
        <v>228.73525889225542</v>
      </c>
      <c r="D20" s="27">
        <f t="shared" si="1"/>
        <v>478.29739140172705</v>
      </c>
      <c r="E20" s="27">
        <f t="shared" si="1"/>
        <v>900.9797737126004</v>
      </c>
      <c r="F20" s="27">
        <f t="shared" si="1"/>
        <v>1849.7957598818102</v>
      </c>
      <c r="G20" s="27">
        <f t="shared" si="1"/>
        <v>2771.565896635283</v>
      </c>
      <c r="H20" s="27">
        <f t="shared" si="1"/>
        <v>5337.7595493554245</v>
      </c>
      <c r="I20" s="27">
        <f t="shared" si="1"/>
        <v>8507.535204112635</v>
      </c>
      <c r="J20" s="27">
        <f t="shared" si="1"/>
        <v>15039.816340509924</v>
      </c>
      <c r="K20" s="27">
        <f t="shared" si="1"/>
        <v>30676.431368956575</v>
      </c>
      <c r="L20" s="27">
        <f t="shared" si="1"/>
        <v>55497.99510754913</v>
      </c>
      <c r="M20" s="27">
        <f t="shared" si="1"/>
        <v>89864.08114513507</v>
      </c>
      <c r="N20" s="35">
        <f t="shared" si="1"/>
        <v>184636.37383601617</v>
      </c>
    </row>
    <row r="21" spans="2:14" ht="12.75">
      <c r="B21" s="5">
        <v>350</v>
      </c>
      <c r="C21" s="26">
        <f t="shared" si="1"/>
        <v>210.4335112729038</v>
      </c>
      <c r="D21" s="27">
        <f t="shared" si="1"/>
        <v>440.02747977191564</v>
      </c>
      <c r="E21" s="27">
        <f t="shared" si="1"/>
        <v>828.8898628327222</v>
      </c>
      <c r="F21" s="27">
        <f t="shared" si="1"/>
        <v>1701.7884290109248</v>
      </c>
      <c r="G21" s="27">
        <f t="shared" si="1"/>
        <v>2549.80515980671</v>
      </c>
      <c r="H21" s="27">
        <f t="shared" si="1"/>
        <v>4910.670483165137</v>
      </c>
      <c r="I21" s="27">
        <f t="shared" si="1"/>
        <v>7826.823524931763</v>
      </c>
      <c r="J21" s="27">
        <f t="shared" si="1"/>
        <v>13836.438583016617</v>
      </c>
      <c r="K21" s="27">
        <f t="shared" si="1"/>
        <v>28221.92432226875</v>
      </c>
      <c r="L21" s="27">
        <f t="shared" si="1"/>
        <v>51057.44534378569</v>
      </c>
      <c r="M21" s="27">
        <f t="shared" si="1"/>
        <v>82673.80474818523</v>
      </c>
      <c r="N21" s="35">
        <f t="shared" si="1"/>
        <v>169863.10131273296</v>
      </c>
    </row>
    <row r="22" spans="2:14" ht="12.75">
      <c r="B22" s="5">
        <v>400</v>
      </c>
      <c r="C22" s="26">
        <f t="shared" si="1"/>
        <v>195.7677991842808</v>
      </c>
      <c r="D22" s="27">
        <f t="shared" si="1"/>
        <v>409.36070863655107</v>
      </c>
      <c r="E22" s="27">
        <f t="shared" si="1"/>
        <v>771.1221622039099</v>
      </c>
      <c r="F22" s="27">
        <f t="shared" si="1"/>
        <v>1583.1859355931479</v>
      </c>
      <c r="G22" s="27">
        <f t="shared" si="1"/>
        <v>2372.1019597336253</v>
      </c>
      <c r="H22" s="27">
        <f t="shared" si="1"/>
        <v>4568.4318395548</v>
      </c>
      <c r="I22" s="27">
        <f t="shared" si="1"/>
        <v>7281.349851604853</v>
      </c>
      <c r="J22" s="27">
        <f t="shared" si="1"/>
        <v>12872.137681686909</v>
      </c>
      <c r="K22" s="27">
        <f t="shared" si="1"/>
        <v>26255.057856021675</v>
      </c>
      <c r="L22" s="27">
        <f t="shared" si="1"/>
        <v>47499.10623295138</v>
      </c>
      <c r="M22" s="27">
        <f t="shared" si="1"/>
        <v>76912.03130072558</v>
      </c>
      <c r="N22" s="35">
        <f t="shared" si="1"/>
        <v>158024.85690354076</v>
      </c>
    </row>
    <row r="23" spans="2:14" ht="12.75">
      <c r="B23" s="5">
        <v>450</v>
      </c>
      <c r="C23" s="26">
        <f t="shared" si="1"/>
        <v>183.6824840059965</v>
      </c>
      <c r="D23" s="27">
        <f t="shared" si="1"/>
        <v>384.08968242032665</v>
      </c>
      <c r="E23" s="27">
        <f t="shared" si="1"/>
        <v>723.5185501184419</v>
      </c>
      <c r="F23" s="27">
        <f t="shared" si="1"/>
        <v>1485.4512667804315</v>
      </c>
      <c r="G23" s="27">
        <f t="shared" si="1"/>
        <v>2225.6652120260965</v>
      </c>
      <c r="H23" s="27">
        <f t="shared" si="1"/>
        <v>4286.409265456404</v>
      </c>
      <c r="I23" s="27">
        <f t="shared" si="1"/>
        <v>6831.850964419816</v>
      </c>
      <c r="J23" s="27">
        <f t="shared" si="1"/>
        <v>12077.50321396722</v>
      </c>
      <c r="K23" s="27">
        <f t="shared" si="1"/>
        <v>24634.25683289004</v>
      </c>
      <c r="L23" s="27">
        <f t="shared" si="1"/>
        <v>44566.8483646813</v>
      </c>
      <c r="M23" s="27">
        <f t="shared" si="1"/>
        <v>72164.02808904127</v>
      </c>
      <c r="N23" s="35">
        <f t="shared" si="1"/>
        <v>148269.5232396789</v>
      </c>
    </row>
    <row r="24" spans="2:14" ht="12.75">
      <c r="B24" s="5">
        <v>500</v>
      </c>
      <c r="C24" s="26">
        <f t="shared" si="1"/>
        <v>173.50537827691747</v>
      </c>
      <c r="D24" s="27">
        <f t="shared" si="1"/>
        <v>362.80882198013114</v>
      </c>
      <c r="E24" s="27">
        <f t="shared" si="1"/>
        <v>683.4313048846232</v>
      </c>
      <c r="F24" s="27">
        <f t="shared" si="1"/>
        <v>1403.14840225185</v>
      </c>
      <c r="G24" s="27">
        <f t="shared" si="1"/>
        <v>2102.3500777447935</v>
      </c>
      <c r="H24" s="27">
        <f t="shared" si="1"/>
        <v>4048.916613237971</v>
      </c>
      <c r="I24" s="27">
        <f t="shared" si="1"/>
        <v>6453.32565229511</v>
      </c>
      <c r="J24" s="27">
        <f t="shared" si="1"/>
        <v>11408.337464075556</v>
      </c>
      <c r="K24" s="27">
        <f t="shared" si="1"/>
        <v>23269.37200077167</v>
      </c>
      <c r="L24" s="27">
        <f t="shared" si="1"/>
        <v>42097.579015055184</v>
      </c>
      <c r="M24" s="27">
        <f t="shared" si="1"/>
        <v>68165.71029802953</v>
      </c>
      <c r="N24" s="35">
        <f t="shared" si="1"/>
        <v>140054.50686195452</v>
      </c>
    </row>
    <row r="25" spans="2:14" ht="12.75">
      <c r="B25" s="5">
        <v>550</v>
      </c>
      <c r="C25" s="26">
        <f t="shared" si="1"/>
        <v>164.78569151036106</v>
      </c>
      <c r="D25" s="27">
        <f t="shared" si="1"/>
        <v>344.57550082762515</v>
      </c>
      <c r="E25" s="27">
        <f t="shared" si="1"/>
        <v>649.0847793519007</v>
      </c>
      <c r="F25" s="27">
        <f t="shared" si="1"/>
        <v>1332.6317722998785</v>
      </c>
      <c r="G25" s="27">
        <f t="shared" si="1"/>
        <v>1996.6943664715548</v>
      </c>
      <c r="H25" s="27">
        <f t="shared" si="1"/>
        <v>3845.4342488181564</v>
      </c>
      <c r="I25" s="27">
        <f t="shared" si="1"/>
        <v>6129.007300613888</v>
      </c>
      <c r="J25" s="27">
        <f t="shared" si="1"/>
        <v>10835.00002519143</v>
      </c>
      <c r="K25" s="27">
        <f t="shared" si="1"/>
        <v>22099.946377680193</v>
      </c>
      <c r="L25" s="27">
        <f t="shared" si="1"/>
        <v>39981.92296861392</v>
      </c>
      <c r="M25" s="27">
        <f t="shared" si="1"/>
        <v>64739.97417433428</v>
      </c>
      <c r="N25" s="35">
        <f t="shared" si="1"/>
        <v>133015.9271809739</v>
      </c>
    </row>
    <row r="26" spans="2:14" ht="12.75">
      <c r="B26" s="5">
        <v>600</v>
      </c>
      <c r="C26" s="26">
        <f t="shared" si="1"/>
        <v>157.20845057601787</v>
      </c>
      <c r="D26" s="27">
        <f t="shared" si="1"/>
        <v>328.7310936712021</v>
      </c>
      <c r="E26" s="27">
        <f t="shared" si="1"/>
        <v>619.2383059421926</v>
      </c>
      <c r="F26" s="27">
        <f aca="true" t="shared" si="2" ref="D26:N38">(2237)*(F$4^2.623)*((((2+14.696)^2-(1+14.696)^2)*1)/(0.6094*$B26*1.2))^0.541</f>
        <v>1271.3541703253038</v>
      </c>
      <c r="G26" s="27">
        <f t="shared" si="2"/>
        <v>1904.8815752739072</v>
      </c>
      <c r="H26" s="27">
        <f t="shared" si="2"/>
        <v>3668.611968112807</v>
      </c>
      <c r="I26" s="27">
        <f t="shared" si="2"/>
        <v>5847.180859377151</v>
      </c>
      <c r="J26" s="27">
        <f t="shared" si="2"/>
        <v>10336.78076257221</v>
      </c>
      <c r="K26" s="27">
        <f t="shared" si="2"/>
        <v>21083.737890129443</v>
      </c>
      <c r="L26" s="27">
        <f t="shared" si="2"/>
        <v>38143.4583508744</v>
      </c>
      <c r="M26" s="27">
        <f t="shared" si="2"/>
        <v>61763.075040035095</v>
      </c>
      <c r="N26" s="35">
        <f t="shared" si="2"/>
        <v>126899.53613319948</v>
      </c>
    </row>
    <row r="27" spans="2:14" ht="12.75">
      <c r="B27" s="5">
        <v>700</v>
      </c>
      <c r="C27" s="26">
        <f t="shared" si="1"/>
        <v>144.62976288263133</v>
      </c>
      <c r="D27" s="27">
        <f t="shared" si="2"/>
        <v>302.42839971776243</v>
      </c>
      <c r="E27" s="27">
        <f t="shared" si="2"/>
        <v>569.6913176620548</v>
      </c>
      <c r="F27" s="27">
        <f t="shared" si="2"/>
        <v>1169.6295683868498</v>
      </c>
      <c r="G27" s="27">
        <f t="shared" si="2"/>
        <v>1752.466674290767</v>
      </c>
      <c r="H27" s="27">
        <f t="shared" si="2"/>
        <v>3375.076066919015</v>
      </c>
      <c r="I27" s="27">
        <f t="shared" si="2"/>
        <v>5379.331569804211</v>
      </c>
      <c r="J27" s="27">
        <f t="shared" si="2"/>
        <v>9509.706031595651</v>
      </c>
      <c r="K27" s="27">
        <f t="shared" si="2"/>
        <v>19396.769070339957</v>
      </c>
      <c r="L27" s="27">
        <f t="shared" si="2"/>
        <v>35091.493597177265</v>
      </c>
      <c r="M27" s="27">
        <f t="shared" si="2"/>
        <v>56821.23871339227</v>
      </c>
      <c r="N27" s="35">
        <f t="shared" si="2"/>
        <v>116745.94942964449</v>
      </c>
    </row>
    <row r="28" spans="2:14" ht="12.75">
      <c r="B28" s="5">
        <v>800</v>
      </c>
      <c r="C28" s="26">
        <f t="shared" si="1"/>
        <v>134.5501018578637</v>
      </c>
      <c r="D28" s="27">
        <f t="shared" si="2"/>
        <v>281.35130125157906</v>
      </c>
      <c r="E28" s="27">
        <f t="shared" si="2"/>
        <v>529.9879035352774</v>
      </c>
      <c r="F28" s="27">
        <f t="shared" si="2"/>
        <v>1088.1147450274837</v>
      </c>
      <c r="G28" s="27">
        <f t="shared" si="2"/>
        <v>1630.3322692970485</v>
      </c>
      <c r="H28" s="27">
        <f t="shared" si="2"/>
        <v>3139.857381571678</v>
      </c>
      <c r="I28" s="27">
        <f t="shared" si="2"/>
        <v>5004.43059726055</v>
      </c>
      <c r="J28" s="27">
        <f t="shared" si="2"/>
        <v>8846.947472546783</v>
      </c>
      <c r="K28" s="27">
        <f t="shared" si="2"/>
        <v>18044.95286523849</v>
      </c>
      <c r="L28" s="27">
        <f t="shared" si="2"/>
        <v>32645.867238794926</v>
      </c>
      <c r="M28" s="27">
        <f t="shared" si="2"/>
        <v>52861.204389729704</v>
      </c>
      <c r="N28" s="35">
        <f t="shared" si="2"/>
        <v>108609.59095949729</v>
      </c>
    </row>
    <row r="29" spans="2:14" ht="12.75">
      <c r="B29" s="5">
        <v>900</v>
      </c>
      <c r="C29" s="26">
        <f t="shared" si="1"/>
        <v>126.24393304461643</v>
      </c>
      <c r="D29" s="27">
        <f t="shared" si="2"/>
        <v>263.9826677704159</v>
      </c>
      <c r="E29" s="27">
        <f t="shared" si="2"/>
        <v>497.2702100147374</v>
      </c>
      <c r="F29" s="27">
        <f t="shared" si="2"/>
        <v>1020.9422595697658</v>
      </c>
      <c r="G29" s="27">
        <f t="shared" si="2"/>
        <v>1529.687120289498</v>
      </c>
      <c r="H29" s="27">
        <f t="shared" si="2"/>
        <v>2946.024860445789</v>
      </c>
      <c r="I29" s="27">
        <f t="shared" si="2"/>
        <v>4695.492552762172</v>
      </c>
      <c r="J29" s="27">
        <f t="shared" si="2"/>
        <v>8300.799694327095</v>
      </c>
      <c r="K29" s="27">
        <f t="shared" si="2"/>
        <v>16930.985483154334</v>
      </c>
      <c r="L29" s="27">
        <f t="shared" si="2"/>
        <v>30630.542979681843</v>
      </c>
      <c r="M29" s="27">
        <f t="shared" si="2"/>
        <v>49597.92861906925</v>
      </c>
      <c r="N29" s="35">
        <f t="shared" si="2"/>
        <v>101904.80527155843</v>
      </c>
    </row>
    <row r="30" spans="2:14" ht="12.75">
      <c r="B30" s="5">
        <v>1000</v>
      </c>
      <c r="C30" s="26">
        <f t="shared" si="1"/>
        <v>119.24926580019971</v>
      </c>
      <c r="D30" s="27">
        <f t="shared" si="2"/>
        <v>249.35645267384646</v>
      </c>
      <c r="E30" s="27">
        <f t="shared" si="2"/>
        <v>469.71847294722187</v>
      </c>
      <c r="F30" s="27">
        <f t="shared" si="2"/>
        <v>964.3759659726736</v>
      </c>
      <c r="G30" s="27">
        <f t="shared" si="2"/>
        <v>1444.933325501485</v>
      </c>
      <c r="H30" s="27">
        <f t="shared" si="2"/>
        <v>2782.79750293535</v>
      </c>
      <c r="I30" s="27">
        <f t="shared" si="2"/>
        <v>4435.334245244924</v>
      </c>
      <c r="J30" s="27">
        <f t="shared" si="2"/>
        <v>7840.885856694563</v>
      </c>
      <c r="K30" s="27">
        <f t="shared" si="2"/>
        <v>15992.907852660512</v>
      </c>
      <c r="L30" s="27">
        <f t="shared" si="2"/>
        <v>28933.428112522564</v>
      </c>
      <c r="M30" s="27">
        <f t="shared" si="2"/>
        <v>46849.90740065462</v>
      </c>
      <c r="N30" s="35">
        <f t="shared" si="2"/>
        <v>96258.67094817893</v>
      </c>
    </row>
    <row r="31" spans="2:14" ht="12.75">
      <c r="B31" s="5">
        <v>1500</v>
      </c>
      <c r="C31" s="26">
        <f t="shared" si="1"/>
        <v>95.76136824795248</v>
      </c>
      <c r="D31" s="27">
        <f t="shared" si="2"/>
        <v>200.24203024873765</v>
      </c>
      <c r="E31" s="27">
        <f t="shared" si="2"/>
        <v>377.2005081870239</v>
      </c>
      <c r="F31" s="27">
        <f t="shared" si="2"/>
        <v>774.4279294911132</v>
      </c>
      <c r="G31" s="27">
        <f t="shared" si="2"/>
        <v>1160.33244606236</v>
      </c>
      <c r="H31" s="27">
        <f t="shared" si="2"/>
        <v>2234.684588201703</v>
      </c>
      <c r="I31" s="27">
        <f t="shared" si="2"/>
        <v>3561.7299034216967</v>
      </c>
      <c r="J31" s="27">
        <f t="shared" si="2"/>
        <v>6296.508015161574</v>
      </c>
      <c r="K31" s="27">
        <f t="shared" si="2"/>
        <v>12842.869328857783</v>
      </c>
      <c r="L31" s="27">
        <f t="shared" si="2"/>
        <v>23234.563714641285</v>
      </c>
      <c r="M31" s="27">
        <f t="shared" si="2"/>
        <v>37622.12878101467</v>
      </c>
      <c r="N31" s="35">
        <f t="shared" si="2"/>
        <v>77299.10933935166</v>
      </c>
    </row>
    <row r="32" spans="2:14" ht="12.75">
      <c r="B32" s="5">
        <v>2000</v>
      </c>
      <c r="C32" s="26">
        <f t="shared" si="1"/>
        <v>81.95934636210936</v>
      </c>
      <c r="D32" s="27">
        <f t="shared" si="2"/>
        <v>171.3812805067055</v>
      </c>
      <c r="E32" s="27">
        <f t="shared" si="2"/>
        <v>322.8348515073036</v>
      </c>
      <c r="F32" s="27">
        <f t="shared" si="2"/>
        <v>662.8101505536965</v>
      </c>
      <c r="G32" s="27">
        <f t="shared" si="2"/>
        <v>993.0945075448201</v>
      </c>
      <c r="H32" s="27">
        <f t="shared" si="2"/>
        <v>1912.6009948005014</v>
      </c>
      <c r="I32" s="27">
        <f t="shared" si="2"/>
        <v>3048.3801572985853</v>
      </c>
      <c r="J32" s="27">
        <f t="shared" si="2"/>
        <v>5388.9965309414765</v>
      </c>
      <c r="K32" s="27">
        <f t="shared" si="2"/>
        <v>10991.835171796138</v>
      </c>
      <c r="L32" s="27">
        <f t="shared" si="2"/>
        <v>19885.781603809737</v>
      </c>
      <c r="M32" s="27">
        <f t="shared" si="2"/>
        <v>32199.676550768098</v>
      </c>
      <c r="N32" s="35">
        <f t="shared" si="2"/>
        <v>66158.04046807722</v>
      </c>
    </row>
    <row r="33" spans="2:14" ht="12.75">
      <c r="B33" s="5">
        <v>2500</v>
      </c>
      <c r="C33" s="26">
        <f t="shared" si="1"/>
        <v>72.63905225036885</v>
      </c>
      <c r="D33" s="27">
        <f t="shared" si="2"/>
        <v>151.8920579778683</v>
      </c>
      <c r="E33" s="27">
        <f t="shared" si="2"/>
        <v>286.12255572746324</v>
      </c>
      <c r="F33" s="27">
        <f t="shared" si="2"/>
        <v>587.4363729723831</v>
      </c>
      <c r="G33" s="27">
        <f t="shared" si="2"/>
        <v>880.1612875777201</v>
      </c>
      <c r="H33" s="27">
        <f t="shared" si="2"/>
        <v>1695.1028743153765</v>
      </c>
      <c r="I33" s="27">
        <f t="shared" si="2"/>
        <v>2701.722931594408</v>
      </c>
      <c r="J33" s="27">
        <f t="shared" si="2"/>
        <v>4776.1679169404215</v>
      </c>
      <c r="K33" s="27">
        <f t="shared" si="2"/>
        <v>9741.860139341803</v>
      </c>
      <c r="L33" s="27">
        <f t="shared" si="2"/>
        <v>17624.400304226423</v>
      </c>
      <c r="M33" s="27">
        <f t="shared" si="2"/>
        <v>28537.977561245443</v>
      </c>
      <c r="N33" s="35">
        <f t="shared" si="2"/>
        <v>58634.64719582467</v>
      </c>
    </row>
    <row r="34" spans="2:14" ht="12.75">
      <c r="B34" s="5">
        <v>3000</v>
      </c>
      <c r="C34" s="26">
        <f t="shared" si="1"/>
        <v>65.81624713307288</v>
      </c>
      <c r="D34" s="27">
        <f t="shared" si="2"/>
        <v>137.62521557915358</v>
      </c>
      <c r="E34" s="27">
        <f t="shared" si="2"/>
        <v>259.24777725895393</v>
      </c>
      <c r="F34" s="27">
        <f t="shared" si="2"/>
        <v>532.2599387068685</v>
      </c>
      <c r="G34" s="27">
        <f t="shared" si="2"/>
        <v>797.4899317313809</v>
      </c>
      <c r="H34" s="27">
        <f t="shared" si="2"/>
        <v>1535.8860865555482</v>
      </c>
      <c r="I34" s="27">
        <f t="shared" si="2"/>
        <v>2447.95683096216</v>
      </c>
      <c r="J34" s="27">
        <f t="shared" si="2"/>
        <v>4327.554369609888</v>
      </c>
      <c r="K34" s="27">
        <f t="shared" si="2"/>
        <v>8826.831499078324</v>
      </c>
      <c r="L34" s="27">
        <f t="shared" si="2"/>
        <v>15968.984314346984</v>
      </c>
      <c r="M34" s="27">
        <f t="shared" si="2"/>
        <v>25857.476462868926</v>
      </c>
      <c r="N34" s="35">
        <f t="shared" si="2"/>
        <v>53127.24093782955</v>
      </c>
    </row>
    <row r="35" spans="2:14" ht="12.75">
      <c r="B35" s="5">
        <v>3300</v>
      </c>
      <c r="C35" s="26">
        <f t="shared" si="1"/>
        <v>62.50858563663948</v>
      </c>
      <c r="D35" s="27">
        <f t="shared" si="2"/>
        <v>130.70872236754408</v>
      </c>
      <c r="E35" s="27">
        <f t="shared" si="2"/>
        <v>246.21902025399115</v>
      </c>
      <c r="F35" s="27">
        <f t="shared" si="2"/>
        <v>505.5106817673911</v>
      </c>
      <c r="G35" s="27">
        <f t="shared" si="2"/>
        <v>757.4112755350194</v>
      </c>
      <c r="H35" s="27">
        <f t="shared" si="2"/>
        <v>1458.6985911771503</v>
      </c>
      <c r="I35" s="27">
        <f t="shared" si="2"/>
        <v>2324.9323057513343</v>
      </c>
      <c r="J35" s="27">
        <f t="shared" si="2"/>
        <v>4110.068785341626</v>
      </c>
      <c r="K35" s="27">
        <f t="shared" si="2"/>
        <v>8383.230231051364</v>
      </c>
      <c r="L35" s="27">
        <f t="shared" si="2"/>
        <v>15166.44699484716</v>
      </c>
      <c r="M35" s="27">
        <f t="shared" si="2"/>
        <v>24557.983054831897</v>
      </c>
      <c r="N35" s="35">
        <f t="shared" si="2"/>
        <v>50457.278171546335</v>
      </c>
    </row>
    <row r="36" spans="2:14" ht="12.75">
      <c r="B36" s="5">
        <v>3500</v>
      </c>
      <c r="C36" s="26">
        <f t="shared" si="1"/>
        <v>60.550105174391376</v>
      </c>
      <c r="D36" s="27">
        <f t="shared" si="2"/>
        <v>126.61343727358415</v>
      </c>
      <c r="E36" s="27">
        <f t="shared" si="2"/>
        <v>238.50463773053406</v>
      </c>
      <c r="F36" s="27">
        <f t="shared" si="2"/>
        <v>489.6723327851539</v>
      </c>
      <c r="G36" s="27">
        <f t="shared" si="2"/>
        <v>733.6805324712655</v>
      </c>
      <c r="H36" s="27">
        <f t="shared" si="2"/>
        <v>1412.9955463548604</v>
      </c>
      <c r="I36" s="27">
        <f t="shared" si="2"/>
        <v>2252.0889603054493</v>
      </c>
      <c r="J36" s="27">
        <f t="shared" si="2"/>
        <v>3981.2946444359454</v>
      </c>
      <c r="K36" s="27">
        <f t="shared" si="2"/>
        <v>8120.572030568611</v>
      </c>
      <c r="L36" s="27">
        <f t="shared" si="2"/>
        <v>14691.261229266198</v>
      </c>
      <c r="M36" s="27">
        <f t="shared" si="2"/>
        <v>23788.547472259434</v>
      </c>
      <c r="N36" s="35">
        <f t="shared" si="2"/>
        <v>48876.38184393421</v>
      </c>
    </row>
    <row r="37" spans="2:14" ht="13.5" thickBot="1">
      <c r="B37" s="43">
        <v>4000</v>
      </c>
      <c r="C37" s="44">
        <f t="shared" si="1"/>
        <v>56.330195502914</v>
      </c>
      <c r="D37" s="45">
        <f t="shared" si="2"/>
        <v>117.78938540858816</v>
      </c>
      <c r="E37" s="45">
        <f t="shared" si="2"/>
        <v>221.88256870930704</v>
      </c>
      <c r="F37" s="45">
        <f t="shared" si="2"/>
        <v>455.54567013075285</v>
      </c>
      <c r="G37" s="45">
        <f t="shared" si="2"/>
        <v>682.5482418528903</v>
      </c>
      <c r="H37" s="45">
        <f t="shared" si="2"/>
        <v>1314.519853296293</v>
      </c>
      <c r="I37" s="45">
        <f t="shared" si="2"/>
        <v>2095.1344520143593</v>
      </c>
      <c r="J37" s="45">
        <f t="shared" si="2"/>
        <v>3703.826855954516</v>
      </c>
      <c r="K37" s="45">
        <f t="shared" si="2"/>
        <v>7554.626185371</v>
      </c>
      <c r="L37" s="45">
        <f t="shared" si="2"/>
        <v>13667.385297605535</v>
      </c>
      <c r="M37" s="45">
        <f t="shared" si="2"/>
        <v>22130.65569388078</v>
      </c>
      <c r="N37" s="46">
        <f t="shared" si="2"/>
        <v>45470.047274307886</v>
      </c>
    </row>
    <row r="38" spans="2:14" ht="13.5" thickTop="1">
      <c r="B38" s="42">
        <v>250</v>
      </c>
      <c r="C38" s="47">
        <f t="shared" si="1"/>
        <v>252.44697389965657</v>
      </c>
      <c r="D38" s="47">
        <f t="shared" si="2"/>
        <v>527.8798278333722</v>
      </c>
      <c r="E38" s="47">
        <f t="shared" si="2"/>
        <v>994.3793471984234</v>
      </c>
      <c r="F38" s="47">
        <f t="shared" si="2"/>
        <v>2041.5538215494144</v>
      </c>
      <c r="G38" s="47">
        <f t="shared" si="2"/>
        <v>3058.8787533567056</v>
      </c>
      <c r="H38" s="47">
        <f t="shared" si="2"/>
        <v>5891.095461909111</v>
      </c>
      <c r="I38" s="47">
        <f t="shared" si="2"/>
        <v>9389.464169294057</v>
      </c>
      <c r="J38" s="47">
        <f t="shared" si="2"/>
        <v>16598.910642616665</v>
      </c>
      <c r="K38" s="47">
        <f t="shared" si="2"/>
        <v>33856.48678143425</v>
      </c>
      <c r="L38" s="47">
        <f t="shared" si="2"/>
        <v>61251.16429469322</v>
      </c>
      <c r="M38" s="47">
        <f t="shared" si="2"/>
        <v>99179.79176987584</v>
      </c>
      <c r="N38" s="47">
        <f t="shared" si="2"/>
        <v>203776.60214013542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8"/>
  <sheetViews>
    <sheetView zoomScalePageLayoutView="0" workbookViewId="0" topLeftCell="A1">
      <selection activeCell="B39" sqref="B39"/>
    </sheetView>
  </sheetViews>
  <sheetFormatPr defaultColWidth="9.140625" defaultRowHeight="12.75"/>
  <cols>
    <col min="2" max="2" width="9.28125" style="2" bestFit="1" customWidth="1"/>
    <col min="3" max="3" width="9.00390625" style="0" customWidth="1"/>
    <col min="4" max="13" width="9.28125" style="0" bestFit="1" customWidth="1"/>
    <col min="14" max="14" width="9.421875" style="0" bestFit="1" customWidth="1"/>
  </cols>
  <sheetData>
    <row r="1" ht="12.75">
      <c r="C1" t="s">
        <v>15</v>
      </c>
    </row>
    <row r="2" ht="13.5" thickBot="1">
      <c r="C2" t="s">
        <v>16</v>
      </c>
    </row>
    <row r="3" spans="2:23" ht="39.75" thickBot="1" thickTop="1">
      <c r="B3" s="11" t="s">
        <v>0</v>
      </c>
      <c r="C3" s="10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9" t="s">
        <v>14</v>
      </c>
      <c r="O3" s="1"/>
      <c r="P3" s="1"/>
      <c r="Q3" s="1"/>
      <c r="R3" s="1"/>
      <c r="S3" s="1"/>
      <c r="T3" s="2"/>
      <c r="U3" s="2"/>
      <c r="V3" s="2"/>
      <c r="W3" s="2"/>
    </row>
    <row r="4" spans="2:23" ht="14.25" hidden="1" thickBot="1" thickTop="1">
      <c r="B4" s="7"/>
      <c r="C4" s="3">
        <v>0.622</v>
      </c>
      <c r="D4" s="3">
        <v>0.824</v>
      </c>
      <c r="E4" s="3">
        <v>1.049</v>
      </c>
      <c r="F4" s="3">
        <v>1.38</v>
      </c>
      <c r="G4" s="3">
        <v>1.61</v>
      </c>
      <c r="H4" s="3">
        <v>2.067</v>
      </c>
      <c r="I4" s="3">
        <v>2.469</v>
      </c>
      <c r="J4" s="3">
        <v>3.068</v>
      </c>
      <c r="K4" s="3">
        <v>4.026</v>
      </c>
      <c r="L4" s="3">
        <v>5.047</v>
      </c>
      <c r="M4" s="3">
        <v>6.065</v>
      </c>
      <c r="N4" s="4">
        <v>7.981</v>
      </c>
      <c r="O4" s="1"/>
      <c r="P4" s="1"/>
      <c r="Q4" s="1"/>
      <c r="R4" s="1"/>
      <c r="S4" s="1"/>
      <c r="T4" s="2"/>
      <c r="U4" s="2"/>
      <c r="V4" s="2"/>
      <c r="W4" s="2"/>
    </row>
    <row r="5" spans="2:14" ht="12.75">
      <c r="B5" s="5">
        <v>10</v>
      </c>
      <c r="C5" s="23">
        <f>(2237)*(C$4^2.623)*((((2+14.696)^2-(0.5+14.696)^2)*1)/(0.6094*$B5*1.2))^0.541</f>
        <v>1778.5500227283778</v>
      </c>
      <c r="D5" s="24">
        <f aca="true" t="shared" si="0" ref="D5:N5">(2237)*(D$4^2.623)*((((2+14.696)^2-(0.5+14.696)^2)*1)/(0.6094*$B5*1.2))^0.541</f>
        <v>3719.0411328284636</v>
      </c>
      <c r="E5" s="24">
        <f t="shared" si="0"/>
        <v>7005.643138599695</v>
      </c>
      <c r="F5" s="24">
        <f t="shared" si="0"/>
        <v>14383.240724292387</v>
      </c>
      <c r="G5" s="24">
        <f t="shared" si="0"/>
        <v>21550.541059241914</v>
      </c>
      <c r="H5" s="24">
        <f t="shared" si="0"/>
        <v>41504.19316112763</v>
      </c>
      <c r="I5" s="24">
        <f t="shared" si="0"/>
        <v>66151.0473020883</v>
      </c>
      <c r="J5" s="24">
        <f t="shared" si="0"/>
        <v>116943.34237663186</v>
      </c>
      <c r="K5" s="24">
        <f t="shared" si="0"/>
        <v>238527.14256958192</v>
      </c>
      <c r="L5" s="24">
        <f t="shared" si="0"/>
        <v>431529.2751014213</v>
      </c>
      <c r="M5" s="24">
        <f t="shared" si="0"/>
        <v>698745.6343074368</v>
      </c>
      <c r="N5" s="34">
        <f t="shared" si="0"/>
        <v>1435655.4755610104</v>
      </c>
    </row>
    <row r="6" spans="2:14" ht="12.75">
      <c r="B6" s="5">
        <v>20</v>
      </c>
      <c r="C6" s="26">
        <f aca="true" t="shared" si="1" ref="C6:N37">(2237)*(C$4^2.623)*((((2+14.696)^2-(0.5+14.696)^2)*1)/(0.6094*$B6*1.2))^0.541</f>
        <v>1222.3873778759016</v>
      </c>
      <c r="D6" s="27">
        <f t="shared" si="1"/>
        <v>2556.0759497766994</v>
      </c>
      <c r="E6" s="27">
        <f t="shared" si="1"/>
        <v>4814.938931765445</v>
      </c>
      <c r="F6" s="27">
        <f t="shared" si="1"/>
        <v>9885.520052651778</v>
      </c>
      <c r="G6" s="27">
        <f t="shared" si="1"/>
        <v>14811.565061747395</v>
      </c>
      <c r="H6" s="27">
        <f t="shared" si="1"/>
        <v>28525.597369061976</v>
      </c>
      <c r="I6" s="27">
        <f t="shared" si="1"/>
        <v>45465.24091085057</v>
      </c>
      <c r="J6" s="27">
        <f t="shared" si="1"/>
        <v>80374.49822666378</v>
      </c>
      <c r="K6" s="27">
        <f t="shared" si="1"/>
        <v>163938.3568816225</v>
      </c>
      <c r="L6" s="27">
        <f t="shared" si="1"/>
        <v>296587.63168140297</v>
      </c>
      <c r="M6" s="27">
        <f t="shared" si="1"/>
        <v>480243.9249996547</v>
      </c>
      <c r="N6" s="35">
        <f t="shared" si="1"/>
        <v>986717.8937211252</v>
      </c>
    </row>
    <row r="7" spans="2:14" ht="12.75">
      <c r="B7" s="5">
        <v>30</v>
      </c>
      <c r="C7" s="26">
        <f t="shared" si="1"/>
        <v>981.620197398542</v>
      </c>
      <c r="D7" s="27">
        <f t="shared" si="1"/>
        <v>2052.619180955087</v>
      </c>
      <c r="E7" s="27">
        <f t="shared" si="1"/>
        <v>3866.565861367521</v>
      </c>
      <c r="F7" s="27">
        <f t="shared" si="1"/>
        <v>7938.421421148239</v>
      </c>
      <c r="G7" s="27">
        <f t="shared" si="1"/>
        <v>11894.209383083044</v>
      </c>
      <c r="H7" s="27">
        <f t="shared" si="1"/>
        <v>22907.061236992482</v>
      </c>
      <c r="I7" s="27">
        <f t="shared" si="1"/>
        <v>36510.1927305832</v>
      </c>
      <c r="J7" s="27">
        <f t="shared" si="1"/>
        <v>64543.558157613945</v>
      </c>
      <c r="K7" s="27">
        <f t="shared" si="1"/>
        <v>131648.28527840725</v>
      </c>
      <c r="L7" s="27">
        <f t="shared" si="1"/>
        <v>238170.33358358304</v>
      </c>
      <c r="M7" s="27">
        <f t="shared" si="1"/>
        <v>385652.8175845338</v>
      </c>
      <c r="N7" s="35">
        <f t="shared" si="1"/>
        <v>792369.285826785</v>
      </c>
    </row>
    <row r="8" spans="2:14" ht="12.75">
      <c r="B8" s="5">
        <v>40</v>
      </c>
      <c r="C8" s="26">
        <f t="shared" si="1"/>
        <v>840.1399356190743</v>
      </c>
      <c r="D8" s="27">
        <f t="shared" si="1"/>
        <v>1756.776552793294</v>
      </c>
      <c r="E8" s="27">
        <f t="shared" si="1"/>
        <v>3309.280312737221</v>
      </c>
      <c r="F8" s="27">
        <f t="shared" si="1"/>
        <v>6794.262057112872</v>
      </c>
      <c r="G8" s="27">
        <f t="shared" si="1"/>
        <v>10179.904948803796</v>
      </c>
      <c r="H8" s="27">
        <f t="shared" si="1"/>
        <v>19605.481838975902</v>
      </c>
      <c r="I8" s="27">
        <f t="shared" si="1"/>
        <v>31248.003098757068</v>
      </c>
      <c r="J8" s="27">
        <f t="shared" si="1"/>
        <v>55240.93833732307</v>
      </c>
      <c r="K8" s="27">
        <f t="shared" si="1"/>
        <v>112673.90607006561</v>
      </c>
      <c r="L8" s="27">
        <f t="shared" si="1"/>
        <v>203843.00287786857</v>
      </c>
      <c r="M8" s="27">
        <f t="shared" si="1"/>
        <v>330068.9352108334</v>
      </c>
      <c r="N8" s="35">
        <f t="shared" si="1"/>
        <v>678165.6312138507</v>
      </c>
    </row>
    <row r="9" spans="2:14" ht="12.75">
      <c r="B9" s="5">
        <v>50</v>
      </c>
      <c r="C9" s="26">
        <f t="shared" si="1"/>
        <v>744.6004804800256</v>
      </c>
      <c r="D9" s="27">
        <f t="shared" si="1"/>
        <v>1556.998554463468</v>
      </c>
      <c r="E9" s="27">
        <f t="shared" si="1"/>
        <v>2932.9539121259695</v>
      </c>
      <c r="F9" s="27">
        <f t="shared" si="1"/>
        <v>6021.628752245441</v>
      </c>
      <c r="G9" s="27">
        <f t="shared" si="1"/>
        <v>9022.261405220366</v>
      </c>
      <c r="H9" s="27">
        <f t="shared" si="1"/>
        <v>17375.975808823863</v>
      </c>
      <c r="I9" s="27">
        <f t="shared" si="1"/>
        <v>27694.52698880559</v>
      </c>
      <c r="J9" s="27">
        <f t="shared" si="1"/>
        <v>48959.021568030745</v>
      </c>
      <c r="K9" s="27">
        <f t="shared" si="1"/>
        <v>99860.79823179799</v>
      </c>
      <c r="L9" s="27">
        <f t="shared" si="1"/>
        <v>180662.28190129873</v>
      </c>
      <c r="M9" s="27">
        <f t="shared" si="1"/>
        <v>292533.99026724836</v>
      </c>
      <c r="N9" s="35">
        <f t="shared" si="1"/>
        <v>601045.6513709007</v>
      </c>
    </row>
    <row r="10" spans="2:14" ht="12.75">
      <c r="B10" s="5">
        <v>60</v>
      </c>
      <c r="C10" s="26">
        <f t="shared" si="1"/>
        <v>674.6620133446097</v>
      </c>
      <c r="D10" s="27">
        <f t="shared" si="1"/>
        <v>1410.7535612275894</v>
      </c>
      <c r="E10" s="27">
        <f t="shared" si="1"/>
        <v>2657.4688618602595</v>
      </c>
      <c r="F10" s="27">
        <f t="shared" si="1"/>
        <v>5456.032173098604</v>
      </c>
      <c r="G10" s="27">
        <f t="shared" si="1"/>
        <v>8174.822880376353</v>
      </c>
      <c r="H10" s="27">
        <f t="shared" si="1"/>
        <v>15743.89371257304</v>
      </c>
      <c r="I10" s="27">
        <f t="shared" si="1"/>
        <v>25093.24910030787</v>
      </c>
      <c r="J10" s="27">
        <f t="shared" si="1"/>
        <v>44360.422707725964</v>
      </c>
      <c r="K10" s="27">
        <f t="shared" si="1"/>
        <v>90481.12236757007</v>
      </c>
      <c r="L10" s="27">
        <f t="shared" si="1"/>
        <v>163693.1240823062</v>
      </c>
      <c r="M10" s="27">
        <f t="shared" si="1"/>
        <v>265057.0017336009</v>
      </c>
      <c r="N10" s="35">
        <f t="shared" si="1"/>
        <v>544590.9315079902</v>
      </c>
    </row>
    <row r="11" spans="2:14" ht="12.75">
      <c r="B11" s="5">
        <v>70</v>
      </c>
      <c r="C11" s="26">
        <f t="shared" si="1"/>
        <v>620.6804192677083</v>
      </c>
      <c r="D11" s="27">
        <f t="shared" si="1"/>
        <v>1297.8752242552782</v>
      </c>
      <c r="E11" s="27">
        <f t="shared" si="1"/>
        <v>2444.837347805131</v>
      </c>
      <c r="F11" s="27">
        <f t="shared" si="1"/>
        <v>5019.479783586372</v>
      </c>
      <c r="G11" s="27">
        <f t="shared" si="1"/>
        <v>7520.73244449815</v>
      </c>
      <c r="H11" s="27">
        <f t="shared" si="1"/>
        <v>14484.180755904932</v>
      </c>
      <c r="I11" s="27">
        <f t="shared" si="1"/>
        <v>23085.468077795354</v>
      </c>
      <c r="J11" s="27">
        <f t="shared" si="1"/>
        <v>40811.02125288955</v>
      </c>
      <c r="K11" s="27">
        <f t="shared" si="1"/>
        <v>83241.47477713466</v>
      </c>
      <c r="L11" s="27">
        <f t="shared" si="1"/>
        <v>150595.5795302056</v>
      </c>
      <c r="M11" s="27">
        <f t="shared" si="1"/>
        <v>243849.04991207854</v>
      </c>
      <c r="N11" s="35">
        <f t="shared" si="1"/>
        <v>501016.688374177</v>
      </c>
    </row>
    <row r="12" spans="2:14" ht="12.75">
      <c r="B12" s="5">
        <v>80</v>
      </c>
      <c r="C12" s="26">
        <f t="shared" si="1"/>
        <v>577.4234291002958</v>
      </c>
      <c r="D12" s="27">
        <f t="shared" si="1"/>
        <v>1207.4225950578298</v>
      </c>
      <c r="E12" s="27">
        <f t="shared" si="1"/>
        <v>2274.449654183826</v>
      </c>
      <c r="F12" s="27">
        <f t="shared" si="1"/>
        <v>4669.6579092306565</v>
      </c>
      <c r="G12" s="27">
        <f t="shared" si="1"/>
        <v>6996.591132311726</v>
      </c>
      <c r="H12" s="27">
        <f t="shared" si="1"/>
        <v>13474.736853549495</v>
      </c>
      <c r="I12" s="27">
        <f t="shared" si="1"/>
        <v>21476.5759093756</v>
      </c>
      <c r="J12" s="27">
        <f t="shared" si="1"/>
        <v>37966.7846856379</v>
      </c>
      <c r="K12" s="27">
        <f t="shared" si="1"/>
        <v>77440.1387849284</v>
      </c>
      <c r="L12" s="27">
        <f t="shared" si="1"/>
        <v>140100.14371368734</v>
      </c>
      <c r="M12" s="27">
        <f t="shared" si="1"/>
        <v>226854.51355015396</v>
      </c>
      <c r="N12" s="35">
        <f t="shared" si="1"/>
        <v>466099.4051960143</v>
      </c>
    </row>
    <row r="13" spans="2:14" ht="12.75">
      <c r="B13" s="5">
        <v>90</v>
      </c>
      <c r="C13" s="26">
        <f t="shared" si="1"/>
        <v>541.7774027308936</v>
      </c>
      <c r="D13" s="27">
        <f t="shared" si="1"/>
        <v>1132.8848892887631</v>
      </c>
      <c r="E13" s="27">
        <f t="shared" si="1"/>
        <v>2134.041267092155</v>
      </c>
      <c r="F13" s="27">
        <f t="shared" si="1"/>
        <v>4381.386355670935</v>
      </c>
      <c r="G13" s="27">
        <f t="shared" si="1"/>
        <v>6564.6712284260975</v>
      </c>
      <c r="H13" s="27">
        <f t="shared" si="1"/>
        <v>12642.902187694688</v>
      </c>
      <c r="I13" s="27">
        <f t="shared" si="1"/>
        <v>20150.764463894575</v>
      </c>
      <c r="J13" s="27">
        <f t="shared" si="1"/>
        <v>35622.984729036914</v>
      </c>
      <c r="K13" s="27">
        <f t="shared" si="1"/>
        <v>72659.53396347379</v>
      </c>
      <c r="L13" s="27">
        <f t="shared" si="1"/>
        <v>131451.35468731116</v>
      </c>
      <c r="M13" s="27">
        <f t="shared" si="1"/>
        <v>212850.12515076651</v>
      </c>
      <c r="N13" s="35">
        <f t="shared" si="1"/>
        <v>437325.7343488379</v>
      </c>
    </row>
    <row r="14" spans="2:14" ht="12.75">
      <c r="B14" s="5">
        <v>100</v>
      </c>
      <c r="C14" s="26">
        <f t="shared" si="1"/>
        <v>511.75970159267223</v>
      </c>
      <c r="D14" s="27">
        <f t="shared" si="1"/>
        <v>1070.1163059937367</v>
      </c>
      <c r="E14" s="27">
        <f t="shared" si="1"/>
        <v>2015.802646121058</v>
      </c>
      <c r="F14" s="27">
        <f t="shared" si="1"/>
        <v>4138.631405884043</v>
      </c>
      <c r="G14" s="27">
        <f t="shared" si="1"/>
        <v>6200.949268055862</v>
      </c>
      <c r="H14" s="27">
        <f t="shared" si="1"/>
        <v>11942.409960671164</v>
      </c>
      <c r="I14" s="27">
        <f t="shared" si="1"/>
        <v>19034.291864013314</v>
      </c>
      <c r="J14" s="27">
        <f t="shared" si="1"/>
        <v>33649.25879684111</v>
      </c>
      <c r="K14" s="27">
        <f t="shared" si="1"/>
        <v>68633.76219011439</v>
      </c>
      <c r="L14" s="27">
        <f t="shared" si="1"/>
        <v>124168.1652088862</v>
      </c>
      <c r="M14" s="27">
        <f t="shared" si="1"/>
        <v>201056.9580459688</v>
      </c>
      <c r="N14" s="35">
        <f t="shared" si="1"/>
        <v>413095.27894858347</v>
      </c>
    </row>
    <row r="15" spans="2:14" ht="12.75">
      <c r="B15" s="5">
        <v>125</v>
      </c>
      <c r="C15" s="26">
        <f t="shared" si="1"/>
        <v>453.5631548278073</v>
      </c>
      <c r="D15" s="27">
        <f t="shared" si="1"/>
        <v>948.424282468255</v>
      </c>
      <c r="E15" s="27">
        <f t="shared" si="1"/>
        <v>1786.5685884204852</v>
      </c>
      <c r="F15" s="27">
        <f t="shared" si="1"/>
        <v>3667.992441140442</v>
      </c>
      <c r="G15" s="27">
        <f t="shared" si="1"/>
        <v>5495.7866049116665</v>
      </c>
      <c r="H15" s="27">
        <f t="shared" si="1"/>
        <v>10584.336986971939</v>
      </c>
      <c r="I15" s="27">
        <f t="shared" si="1"/>
        <v>16869.740702300664</v>
      </c>
      <c r="J15" s="27">
        <f t="shared" si="1"/>
        <v>29822.715485441295</v>
      </c>
      <c r="K15" s="27">
        <f t="shared" si="1"/>
        <v>60828.83355170282</v>
      </c>
      <c r="L15" s="27">
        <f t="shared" si="1"/>
        <v>110047.94743715166</v>
      </c>
      <c r="M15" s="27">
        <f t="shared" si="1"/>
        <v>178193.06191481778</v>
      </c>
      <c r="N15" s="35">
        <f t="shared" si="1"/>
        <v>366118.7025498208</v>
      </c>
    </row>
    <row r="16" spans="2:14" ht="12.75">
      <c r="B16" s="5">
        <v>150</v>
      </c>
      <c r="C16" s="26">
        <f t="shared" si="1"/>
        <v>410.9610982493451</v>
      </c>
      <c r="D16" s="27">
        <f t="shared" si="1"/>
        <v>859.341153664639</v>
      </c>
      <c r="E16" s="27">
        <f t="shared" si="1"/>
        <v>1618.7606541228058</v>
      </c>
      <c r="F16" s="27">
        <f t="shared" si="1"/>
        <v>3323.467054006292</v>
      </c>
      <c r="G16" s="27">
        <f t="shared" si="1"/>
        <v>4979.581067946284</v>
      </c>
      <c r="H16" s="27">
        <f t="shared" si="1"/>
        <v>9590.176596373907</v>
      </c>
      <c r="I16" s="27">
        <f t="shared" si="1"/>
        <v>15285.208007760595</v>
      </c>
      <c r="J16" s="27">
        <f t="shared" si="1"/>
        <v>27021.542156191277</v>
      </c>
      <c r="K16" s="27">
        <f t="shared" si="1"/>
        <v>55115.33283854342</v>
      </c>
      <c r="L16" s="27">
        <f t="shared" si="1"/>
        <v>99711.41804062024</v>
      </c>
      <c r="M16" s="27">
        <f t="shared" si="1"/>
        <v>161455.83177436134</v>
      </c>
      <c r="N16" s="35">
        <f t="shared" si="1"/>
        <v>331730.08540921094</v>
      </c>
    </row>
    <row r="17" spans="2:14" ht="12.75">
      <c r="B17" s="5">
        <v>175</v>
      </c>
      <c r="C17" s="26">
        <f t="shared" si="1"/>
        <v>378.07895171034585</v>
      </c>
      <c r="D17" s="27">
        <f t="shared" si="1"/>
        <v>790.5828651984912</v>
      </c>
      <c r="E17" s="27">
        <f t="shared" si="1"/>
        <v>1489.239088049569</v>
      </c>
      <c r="F17" s="27">
        <f t="shared" si="1"/>
        <v>3057.5471624328434</v>
      </c>
      <c r="G17" s="27">
        <f t="shared" si="1"/>
        <v>4581.150863538737</v>
      </c>
      <c r="H17" s="27">
        <f t="shared" si="1"/>
        <v>8822.839752277981</v>
      </c>
      <c r="I17" s="27">
        <f t="shared" si="1"/>
        <v>14062.195776843017</v>
      </c>
      <c r="J17" s="27">
        <f t="shared" si="1"/>
        <v>24859.47301467237</v>
      </c>
      <c r="K17" s="27">
        <f t="shared" si="1"/>
        <v>50705.40095286623</v>
      </c>
      <c r="L17" s="27">
        <f t="shared" si="1"/>
        <v>91733.22868500932</v>
      </c>
      <c r="M17" s="27">
        <f t="shared" si="1"/>
        <v>148537.29923540214</v>
      </c>
      <c r="N17" s="35">
        <f t="shared" si="1"/>
        <v>305187.43374148017</v>
      </c>
    </row>
    <row r="18" spans="2:14" ht="12.75">
      <c r="B18" s="5">
        <v>200</v>
      </c>
      <c r="C18" s="26">
        <f t="shared" si="1"/>
        <v>351.72955032930105</v>
      </c>
      <c r="D18" s="27">
        <f t="shared" si="1"/>
        <v>735.4848885831444</v>
      </c>
      <c r="E18" s="27">
        <f t="shared" si="1"/>
        <v>1385.4497649310947</v>
      </c>
      <c r="F18" s="27">
        <f t="shared" si="1"/>
        <v>2844.4579728337894</v>
      </c>
      <c r="G18" s="27">
        <f t="shared" si="1"/>
        <v>4261.877382842617</v>
      </c>
      <c r="H18" s="27">
        <f t="shared" si="1"/>
        <v>8207.950864912691</v>
      </c>
      <c r="I18" s="27">
        <f t="shared" si="1"/>
        <v>13082.161212245672</v>
      </c>
      <c r="J18" s="27">
        <f t="shared" si="1"/>
        <v>23126.945378257722</v>
      </c>
      <c r="K18" s="27">
        <f t="shared" si="1"/>
        <v>47171.59682055509</v>
      </c>
      <c r="L18" s="27">
        <f t="shared" si="1"/>
        <v>85340.07812302753</v>
      </c>
      <c r="M18" s="27">
        <f t="shared" si="1"/>
        <v>138185.3108480442</v>
      </c>
      <c r="N18" s="35">
        <f t="shared" si="1"/>
        <v>283918.0503184484</v>
      </c>
    </row>
    <row r="19" spans="2:14" ht="12.75">
      <c r="B19" s="5">
        <v>250</v>
      </c>
      <c r="C19" s="26">
        <f t="shared" si="1"/>
        <v>311.7313926771449</v>
      </c>
      <c r="D19" s="27">
        <f t="shared" si="1"/>
        <v>651.8466486434381</v>
      </c>
      <c r="E19" s="27">
        <f t="shared" si="1"/>
        <v>1227.898492753438</v>
      </c>
      <c r="F19" s="27">
        <f t="shared" si="1"/>
        <v>2520.990472517651</v>
      </c>
      <c r="G19" s="27">
        <f t="shared" si="1"/>
        <v>3777.2230701938784</v>
      </c>
      <c r="H19" s="27">
        <f t="shared" si="1"/>
        <v>7274.554986208269</v>
      </c>
      <c r="I19" s="27">
        <f t="shared" si="1"/>
        <v>11594.477433306914</v>
      </c>
      <c r="J19" s="27">
        <f t="shared" si="1"/>
        <v>20496.983788774247</v>
      </c>
      <c r="K19" s="27">
        <f t="shared" si="1"/>
        <v>41807.313482501624</v>
      </c>
      <c r="L19" s="27">
        <f t="shared" si="1"/>
        <v>75635.33225900675</v>
      </c>
      <c r="M19" s="27">
        <f t="shared" si="1"/>
        <v>122471.08426873757</v>
      </c>
      <c r="N19" s="35">
        <f t="shared" si="1"/>
        <v>251631.31488124092</v>
      </c>
    </row>
    <row r="20" spans="2:14" ht="12.75">
      <c r="B20" s="5">
        <v>300</v>
      </c>
      <c r="C20" s="26">
        <f t="shared" si="1"/>
        <v>282.4512399867079</v>
      </c>
      <c r="D20" s="27">
        <f t="shared" si="1"/>
        <v>590.6203177336193</v>
      </c>
      <c r="E20" s="27">
        <f t="shared" si="1"/>
        <v>1112.565047996996</v>
      </c>
      <c r="F20" s="27">
        <f t="shared" si="1"/>
        <v>2284.200121271562</v>
      </c>
      <c r="G20" s="27">
        <f t="shared" si="1"/>
        <v>3422.437922341727</v>
      </c>
      <c r="H20" s="27">
        <f t="shared" si="1"/>
        <v>6591.274168957506</v>
      </c>
      <c r="I20" s="27">
        <f t="shared" si="1"/>
        <v>10505.437068467385</v>
      </c>
      <c r="J20" s="27">
        <f t="shared" si="1"/>
        <v>18571.75319241178</v>
      </c>
      <c r="K20" s="27">
        <f t="shared" si="1"/>
        <v>37880.45673627581</v>
      </c>
      <c r="L20" s="27">
        <f t="shared" si="1"/>
        <v>68531.09402904673</v>
      </c>
      <c r="M20" s="27">
        <f t="shared" si="1"/>
        <v>110967.68059560817</v>
      </c>
      <c r="N20" s="35">
        <f t="shared" si="1"/>
        <v>227996.2126923225</v>
      </c>
    </row>
    <row r="21" spans="2:14" ht="12.75">
      <c r="B21" s="5">
        <v>350</v>
      </c>
      <c r="C21" s="26">
        <f t="shared" si="1"/>
        <v>259.85152652738225</v>
      </c>
      <c r="D21" s="27">
        <f t="shared" si="1"/>
        <v>543.3631347073957</v>
      </c>
      <c r="E21" s="27">
        <f t="shared" si="1"/>
        <v>1023.5456077184677</v>
      </c>
      <c r="F21" s="27">
        <f t="shared" si="1"/>
        <v>2101.434882829261</v>
      </c>
      <c r="G21" s="27">
        <f t="shared" si="1"/>
        <v>3148.599094865194</v>
      </c>
      <c r="H21" s="27">
        <f t="shared" si="1"/>
        <v>6063.887893162418</v>
      </c>
      <c r="I21" s="27">
        <f t="shared" si="1"/>
        <v>9664.86767488457</v>
      </c>
      <c r="J21" s="27">
        <f t="shared" si="1"/>
        <v>17085.775291923277</v>
      </c>
      <c r="K21" s="27">
        <f t="shared" si="1"/>
        <v>34849.53547712856</v>
      </c>
      <c r="L21" s="27">
        <f t="shared" si="1"/>
        <v>63047.7295793688</v>
      </c>
      <c r="M21" s="27">
        <f t="shared" si="1"/>
        <v>102088.8461998918</v>
      </c>
      <c r="N21" s="35">
        <f t="shared" si="1"/>
        <v>209753.59822583816</v>
      </c>
    </row>
    <row r="22" spans="2:14" ht="12.75">
      <c r="B22" s="5">
        <v>400</v>
      </c>
      <c r="C22" s="26">
        <f t="shared" si="1"/>
        <v>241.74173189064516</v>
      </c>
      <c r="D22" s="27">
        <f t="shared" si="1"/>
        <v>505.49460680522185</v>
      </c>
      <c r="E22" s="27">
        <f t="shared" si="1"/>
        <v>952.211792578604</v>
      </c>
      <c r="F22" s="27">
        <f t="shared" si="1"/>
        <v>1954.9798872435285</v>
      </c>
      <c r="G22" s="27">
        <f t="shared" si="1"/>
        <v>2929.164236184784</v>
      </c>
      <c r="H22" s="27">
        <f t="shared" si="1"/>
        <v>5641.278236359822</v>
      </c>
      <c r="I22" s="27">
        <f t="shared" si="1"/>
        <v>8991.295458001887</v>
      </c>
      <c r="J22" s="27">
        <f t="shared" si="1"/>
        <v>15895.018840032424</v>
      </c>
      <c r="K22" s="27">
        <f t="shared" si="1"/>
        <v>32420.77187080825</v>
      </c>
      <c r="L22" s="27">
        <f t="shared" si="1"/>
        <v>58653.753333573746</v>
      </c>
      <c r="M22" s="27">
        <f t="shared" si="1"/>
        <v>94973.98309291422</v>
      </c>
      <c r="N22" s="35">
        <f t="shared" si="1"/>
        <v>195135.27121829486</v>
      </c>
    </row>
    <row r="23" spans="2:14" ht="12.75">
      <c r="B23" s="5">
        <v>450</v>
      </c>
      <c r="C23" s="26">
        <f t="shared" si="1"/>
        <v>226.81831223830167</v>
      </c>
      <c r="D23" s="27">
        <f t="shared" si="1"/>
        <v>474.2889556735291</v>
      </c>
      <c r="E23" s="27">
        <f t="shared" si="1"/>
        <v>893.4289913327316</v>
      </c>
      <c r="F23" s="27">
        <f t="shared" si="1"/>
        <v>1834.2932972987523</v>
      </c>
      <c r="G23" s="27">
        <f t="shared" si="1"/>
        <v>2748.33841523387</v>
      </c>
      <c r="H23" s="27">
        <f t="shared" si="1"/>
        <v>5293.025736311908</v>
      </c>
      <c r="I23" s="27">
        <f t="shared" si="1"/>
        <v>8436.236659140173</v>
      </c>
      <c r="J23" s="27">
        <f t="shared" si="1"/>
        <v>14913.773133399472</v>
      </c>
      <c r="K23" s="27">
        <f t="shared" si="1"/>
        <v>30419.343402926545</v>
      </c>
      <c r="L23" s="27">
        <f t="shared" si="1"/>
        <v>55032.88668247388</v>
      </c>
      <c r="M23" s="27">
        <f t="shared" si="1"/>
        <v>89110.96310598336</v>
      </c>
      <c r="N23" s="35">
        <f t="shared" si="1"/>
        <v>183089.00382958518</v>
      </c>
    </row>
    <row r="24" spans="2:14" ht="12.75">
      <c r="B24" s="5">
        <v>500</v>
      </c>
      <c r="C24" s="26">
        <f t="shared" si="1"/>
        <v>214.25122421446426</v>
      </c>
      <c r="D24" s="27">
        <f t="shared" si="1"/>
        <v>448.0105172358911</v>
      </c>
      <c r="E24" s="27">
        <f t="shared" si="1"/>
        <v>843.9276937244042</v>
      </c>
      <c r="F24" s="27">
        <f t="shared" si="1"/>
        <v>1732.6625025837754</v>
      </c>
      <c r="G24" s="27">
        <f t="shared" si="1"/>
        <v>2596.0640664711887</v>
      </c>
      <c r="H24" s="27">
        <f t="shared" si="1"/>
        <v>4999.760524679511</v>
      </c>
      <c r="I24" s="27">
        <f t="shared" si="1"/>
        <v>7968.818805444338</v>
      </c>
      <c r="J24" s="27">
        <f t="shared" si="1"/>
        <v>14087.461104686106</v>
      </c>
      <c r="K24" s="27">
        <f t="shared" si="1"/>
        <v>28733.930252641396</v>
      </c>
      <c r="L24" s="27">
        <f t="shared" si="1"/>
        <v>51983.73635453254</v>
      </c>
      <c r="M24" s="27">
        <f t="shared" si="1"/>
        <v>84173.683985128</v>
      </c>
      <c r="N24" s="35">
        <f t="shared" si="1"/>
        <v>172944.7804438397</v>
      </c>
    </row>
    <row r="25" spans="2:14" ht="12.75">
      <c r="B25" s="5">
        <v>550</v>
      </c>
      <c r="C25" s="26">
        <f t="shared" si="1"/>
        <v>203.48381410271728</v>
      </c>
      <c r="D25" s="27">
        <f t="shared" si="1"/>
        <v>425.49529945292977</v>
      </c>
      <c r="E25" s="27">
        <f t="shared" si="1"/>
        <v>801.5152612339577</v>
      </c>
      <c r="F25" s="27">
        <f t="shared" si="1"/>
        <v>1645.5858111017674</v>
      </c>
      <c r="G25" s="27">
        <f t="shared" si="1"/>
        <v>2465.596263626411</v>
      </c>
      <c r="H25" s="27">
        <f t="shared" si="1"/>
        <v>4748.49254603842</v>
      </c>
      <c r="I25" s="27">
        <f t="shared" si="1"/>
        <v>7568.33782570192</v>
      </c>
      <c r="J25" s="27">
        <f t="shared" si="1"/>
        <v>13379.48162077145</v>
      </c>
      <c r="K25" s="27">
        <f t="shared" si="1"/>
        <v>27289.877775056364</v>
      </c>
      <c r="L25" s="27">
        <f t="shared" si="1"/>
        <v>49371.241557723835</v>
      </c>
      <c r="M25" s="27">
        <f t="shared" si="1"/>
        <v>79943.45109190901</v>
      </c>
      <c r="N25" s="35">
        <f t="shared" si="1"/>
        <v>164253.26708352</v>
      </c>
    </row>
    <row r="26" spans="2:14" ht="12.75">
      <c r="B26" s="5">
        <v>600</v>
      </c>
      <c r="C26" s="26">
        <f t="shared" si="1"/>
        <v>194.12714076801544</v>
      </c>
      <c r="D26" s="27">
        <f t="shared" si="1"/>
        <v>405.93000606589646</v>
      </c>
      <c r="E26" s="27">
        <f t="shared" si="1"/>
        <v>764.6596690326112</v>
      </c>
      <c r="F26" s="27">
        <f t="shared" si="1"/>
        <v>1569.917832562073</v>
      </c>
      <c r="G26" s="27">
        <f aca="true" t="shared" si="2" ref="D26:N38">(2237)*(G$4^2.623)*((((2+14.696)^2-(0.5+14.696)^2)*1)/(0.6094*$B26*1.2))^0.541</f>
        <v>2352.222239673979</v>
      </c>
      <c r="H26" s="27">
        <f t="shared" si="2"/>
        <v>4530.145481032453</v>
      </c>
      <c r="I26" s="27">
        <f t="shared" si="2"/>
        <v>7220.32751817931</v>
      </c>
      <c r="J26" s="27">
        <f t="shared" si="2"/>
        <v>12764.260997621484</v>
      </c>
      <c r="K26" s="27">
        <f t="shared" si="2"/>
        <v>26035.023806395016</v>
      </c>
      <c r="L26" s="27">
        <f t="shared" si="2"/>
        <v>47101.03357375569</v>
      </c>
      <c r="M26" s="27">
        <f t="shared" si="2"/>
        <v>76267.45966028527</v>
      </c>
      <c r="N26" s="35">
        <f t="shared" si="2"/>
        <v>156700.5083000512</v>
      </c>
    </row>
    <row r="27" spans="2:14" ht="12.75">
      <c r="B27" s="5">
        <v>700</v>
      </c>
      <c r="C27" s="26">
        <f t="shared" si="1"/>
        <v>178.5944854458374</v>
      </c>
      <c r="D27" s="27">
        <f t="shared" si="2"/>
        <v>373.4504112796838</v>
      </c>
      <c r="E27" s="27">
        <f t="shared" si="2"/>
        <v>703.477110886104</v>
      </c>
      <c r="F27" s="27">
        <f t="shared" si="2"/>
        <v>1444.3043172089162</v>
      </c>
      <c r="G27" s="27">
        <f t="shared" si="2"/>
        <v>2164.0143613450086</v>
      </c>
      <c r="H27" s="27">
        <f t="shared" si="2"/>
        <v>4167.675874578573</v>
      </c>
      <c r="I27" s="27">
        <f t="shared" si="2"/>
        <v>6642.608925047924</v>
      </c>
      <c r="J27" s="27">
        <f t="shared" si="2"/>
        <v>11742.956785680808</v>
      </c>
      <c r="K27" s="27">
        <f t="shared" si="2"/>
        <v>23951.88875639864</v>
      </c>
      <c r="L27" s="27">
        <f t="shared" si="2"/>
        <v>43332.34818064129</v>
      </c>
      <c r="M27" s="27">
        <f t="shared" si="2"/>
        <v>70165.08696518137</v>
      </c>
      <c r="N27" s="35">
        <f t="shared" si="2"/>
        <v>144162.46248839714</v>
      </c>
    </row>
    <row r="28" spans="2:14" ht="12.75">
      <c r="B28" s="5">
        <v>800</v>
      </c>
      <c r="C28" s="26">
        <f t="shared" si="1"/>
        <v>166.14772595244253</v>
      </c>
      <c r="D28" s="27">
        <f t="shared" si="2"/>
        <v>347.4235860935427</v>
      </c>
      <c r="E28" s="27">
        <f t="shared" si="2"/>
        <v>654.4497829344632</v>
      </c>
      <c r="F28" s="27">
        <f t="shared" si="2"/>
        <v>1343.646626537817</v>
      </c>
      <c r="G28" s="27">
        <f t="shared" si="2"/>
        <v>2013.1980232667402</v>
      </c>
      <c r="H28" s="27">
        <f t="shared" si="2"/>
        <v>3877.2186461383612</v>
      </c>
      <c r="I28" s="27">
        <f t="shared" si="2"/>
        <v>6179.666547558761</v>
      </c>
      <c r="J28" s="27">
        <f t="shared" si="2"/>
        <v>10924.556606706497</v>
      </c>
      <c r="K28" s="27">
        <f t="shared" si="2"/>
        <v>22282.61325766632</v>
      </c>
      <c r="L28" s="27">
        <f t="shared" si="2"/>
        <v>40312.39314260033</v>
      </c>
      <c r="M28" s="27">
        <f t="shared" si="2"/>
        <v>65275.08176648444</v>
      </c>
      <c r="N28" s="35">
        <f t="shared" si="2"/>
        <v>134115.368962025</v>
      </c>
    </row>
    <row r="29" spans="2:14" ht="12.75">
      <c r="B29" s="5">
        <v>900</v>
      </c>
      <c r="C29" s="26">
        <f t="shared" si="1"/>
        <v>155.89094397574814</v>
      </c>
      <c r="D29" s="27">
        <f t="shared" si="2"/>
        <v>325.97611845174805</v>
      </c>
      <c r="E29" s="27">
        <f t="shared" si="2"/>
        <v>614.0486958911465</v>
      </c>
      <c r="F29" s="27">
        <f t="shared" si="2"/>
        <v>1260.699415415204</v>
      </c>
      <c r="G29" s="27">
        <f t="shared" si="2"/>
        <v>1888.917458593411</v>
      </c>
      <c r="H29" s="27">
        <f t="shared" si="2"/>
        <v>3637.8666712530817</v>
      </c>
      <c r="I29" s="27">
        <f t="shared" si="2"/>
        <v>5798.17777241221</v>
      </c>
      <c r="J29" s="27">
        <f t="shared" si="2"/>
        <v>10250.151978748376</v>
      </c>
      <c r="K29" s="27">
        <f t="shared" si="2"/>
        <v>20907.0427841932</v>
      </c>
      <c r="L29" s="27">
        <f t="shared" si="2"/>
        <v>37823.791959212525</v>
      </c>
      <c r="M29" s="27">
        <f t="shared" si="2"/>
        <v>61245.46126851044</v>
      </c>
      <c r="N29" s="35">
        <f t="shared" si="2"/>
        <v>125836.03747384585</v>
      </c>
    </row>
    <row r="30" spans="2:14" ht="12.75">
      <c r="B30" s="5">
        <v>1000</v>
      </c>
      <c r="C30" s="26">
        <f t="shared" si="1"/>
        <v>147.2536554088354</v>
      </c>
      <c r="D30" s="27">
        <f t="shared" si="2"/>
        <v>307.9150962449168</v>
      </c>
      <c r="E30" s="27">
        <f t="shared" si="2"/>
        <v>580.0267338368699</v>
      </c>
      <c r="F30" s="27">
        <f t="shared" si="2"/>
        <v>1190.8491446465998</v>
      </c>
      <c r="G30" s="27">
        <f t="shared" si="2"/>
        <v>1784.2601593760244</v>
      </c>
      <c r="H30" s="27">
        <f t="shared" si="2"/>
        <v>3436.3071488958667</v>
      </c>
      <c r="I30" s="27">
        <f t="shared" si="2"/>
        <v>5476.924123512795</v>
      </c>
      <c r="J30" s="27">
        <f t="shared" si="2"/>
        <v>9682.232391906087</v>
      </c>
      <c r="K30" s="27">
        <f t="shared" si="2"/>
        <v>19748.667852318</v>
      </c>
      <c r="L30" s="27">
        <f t="shared" si="2"/>
        <v>35728.12817326858</v>
      </c>
      <c r="M30" s="27">
        <f t="shared" si="2"/>
        <v>57852.097235304645</v>
      </c>
      <c r="N30" s="35">
        <f t="shared" si="2"/>
        <v>118863.9700781443</v>
      </c>
    </row>
    <row r="31" spans="2:14" ht="12.75">
      <c r="B31" s="5">
        <v>1500</v>
      </c>
      <c r="C31" s="26">
        <f t="shared" si="1"/>
        <v>118.24988126206951</v>
      </c>
      <c r="D31" s="27">
        <f t="shared" si="2"/>
        <v>247.26668732717528</v>
      </c>
      <c r="E31" s="27">
        <f t="shared" si="2"/>
        <v>465.7819340009435</v>
      </c>
      <c r="F31" s="27">
        <f t="shared" si="2"/>
        <v>956.2938832623928</v>
      </c>
      <c r="G31" s="27">
        <f t="shared" si="2"/>
        <v>1432.8238670956384</v>
      </c>
      <c r="H31" s="27">
        <f t="shared" si="2"/>
        <v>2759.475893544139</v>
      </c>
      <c r="I31" s="27">
        <f t="shared" si="2"/>
        <v>4398.163329043528</v>
      </c>
      <c r="J31" s="27">
        <f t="shared" si="2"/>
        <v>7775.174256393781</v>
      </c>
      <c r="K31" s="27">
        <f t="shared" si="2"/>
        <v>15858.877133725357</v>
      </c>
      <c r="L31" s="27">
        <f t="shared" si="2"/>
        <v>28690.94762011262</v>
      </c>
      <c r="M31" s="27">
        <f t="shared" si="2"/>
        <v>46457.27543973761</v>
      </c>
      <c r="N31" s="35">
        <f t="shared" si="2"/>
        <v>95451.96218765914</v>
      </c>
    </row>
    <row r="32" spans="2:14" ht="12.75">
      <c r="B32" s="5">
        <v>2000</v>
      </c>
      <c r="C32" s="26">
        <f t="shared" si="1"/>
        <v>101.20660505332204</v>
      </c>
      <c r="D32" s="27">
        <f t="shared" si="2"/>
        <v>211.62830524711796</v>
      </c>
      <c r="E32" s="27">
        <f t="shared" si="2"/>
        <v>398.6490957308637</v>
      </c>
      <c r="F32" s="27">
        <f t="shared" si="2"/>
        <v>818.4638861814179</v>
      </c>
      <c r="G32" s="27">
        <f t="shared" si="2"/>
        <v>1226.3119225189148</v>
      </c>
      <c r="H32" s="27">
        <f t="shared" si="2"/>
        <v>2361.7544806928036</v>
      </c>
      <c r="I32" s="27">
        <f t="shared" si="2"/>
        <v>3764.258993343215</v>
      </c>
      <c r="J32" s="27">
        <f t="shared" si="2"/>
        <v>6654.543596907716</v>
      </c>
      <c r="K32" s="27">
        <f t="shared" si="2"/>
        <v>13573.147791201533</v>
      </c>
      <c r="L32" s="27">
        <f t="shared" si="2"/>
        <v>24555.740550461756</v>
      </c>
      <c r="M32" s="27">
        <f t="shared" si="2"/>
        <v>39761.4194373918</v>
      </c>
      <c r="N32" s="35">
        <f t="shared" si="2"/>
        <v>81694.53479011451</v>
      </c>
    </row>
    <row r="33" spans="2:14" ht="12.75">
      <c r="B33" s="5">
        <v>2500</v>
      </c>
      <c r="C33" s="26">
        <f t="shared" si="1"/>
        <v>89.6975415112559</v>
      </c>
      <c r="D33" s="27">
        <f t="shared" si="2"/>
        <v>187.56225134573873</v>
      </c>
      <c r="E33" s="27">
        <f t="shared" si="2"/>
        <v>353.3153176505059</v>
      </c>
      <c r="F33" s="27">
        <f t="shared" si="2"/>
        <v>725.3893989186015</v>
      </c>
      <c r="G33" s="27">
        <f t="shared" si="2"/>
        <v>1086.8575674278861</v>
      </c>
      <c r="H33" s="27">
        <f t="shared" si="2"/>
        <v>2093.179298522313</v>
      </c>
      <c r="I33" s="27">
        <f t="shared" si="2"/>
        <v>3336.19309862858</v>
      </c>
      <c r="J33" s="27">
        <f t="shared" si="2"/>
        <v>5897.798866068172</v>
      </c>
      <c r="K33" s="27">
        <f t="shared" si="2"/>
        <v>12029.629753890731</v>
      </c>
      <c r="L33" s="27">
        <f t="shared" si="2"/>
        <v>21763.29851400716</v>
      </c>
      <c r="M33" s="27">
        <f t="shared" si="2"/>
        <v>35239.8103725824</v>
      </c>
      <c r="N33" s="35">
        <f t="shared" si="2"/>
        <v>72404.35465371345</v>
      </c>
    </row>
    <row r="34" spans="2:14" ht="12.75">
      <c r="B34" s="5">
        <v>3000</v>
      </c>
      <c r="C34" s="26">
        <f t="shared" si="1"/>
        <v>81.27247501778768</v>
      </c>
      <c r="D34" s="27">
        <f t="shared" si="2"/>
        <v>169.94499659573924</v>
      </c>
      <c r="E34" s="27">
        <f t="shared" si="2"/>
        <v>320.12929053968685</v>
      </c>
      <c r="F34" s="27">
        <f t="shared" si="2"/>
        <v>657.2553807885811</v>
      </c>
      <c r="G34" s="27">
        <f t="shared" si="2"/>
        <v>984.7717452277316</v>
      </c>
      <c r="H34" s="27">
        <f t="shared" si="2"/>
        <v>1896.5721844846482</v>
      </c>
      <c r="I34" s="27">
        <f t="shared" si="2"/>
        <v>3022.832796691337</v>
      </c>
      <c r="J34" s="27">
        <f t="shared" si="2"/>
        <v>5343.833319470773</v>
      </c>
      <c r="K34" s="27">
        <f t="shared" si="2"/>
        <v>10899.716616242305</v>
      </c>
      <c r="L34" s="27">
        <f t="shared" si="2"/>
        <v>19719.126131928002</v>
      </c>
      <c r="M34" s="27">
        <f t="shared" si="2"/>
        <v>31929.822823269682</v>
      </c>
      <c r="N34" s="35">
        <f t="shared" si="2"/>
        <v>65603.59409666249</v>
      </c>
    </row>
    <row r="35" spans="2:14" ht="12.75">
      <c r="B35" s="5">
        <v>3300</v>
      </c>
      <c r="C35" s="26">
        <f t="shared" si="1"/>
        <v>77.18804529038847</v>
      </c>
      <c r="D35" s="27">
        <f t="shared" si="2"/>
        <v>161.4042403807172</v>
      </c>
      <c r="E35" s="27">
        <f t="shared" si="2"/>
        <v>304.04087203630866</v>
      </c>
      <c r="F35" s="27">
        <f t="shared" si="2"/>
        <v>624.2243525690218</v>
      </c>
      <c r="G35" s="27">
        <f t="shared" si="2"/>
        <v>935.2810536986422</v>
      </c>
      <c r="H35" s="27">
        <f t="shared" si="2"/>
        <v>1801.2580475794764</v>
      </c>
      <c r="I35" s="27">
        <f t="shared" si="2"/>
        <v>2870.9173033701213</v>
      </c>
      <c r="J35" s="27">
        <f t="shared" si="2"/>
        <v>5075.273617510967</v>
      </c>
      <c r="K35" s="27">
        <f t="shared" si="2"/>
        <v>10351.940428081878</v>
      </c>
      <c r="L35" s="27">
        <f t="shared" si="2"/>
        <v>18728.12167495836</v>
      </c>
      <c r="M35" s="27">
        <f t="shared" si="2"/>
        <v>30325.157559889805</v>
      </c>
      <c r="N35" s="35">
        <f t="shared" si="2"/>
        <v>62306.619691810236</v>
      </c>
    </row>
    <row r="36" spans="2:14" ht="12.75">
      <c r="B36" s="5">
        <v>3500</v>
      </c>
      <c r="C36" s="26">
        <f t="shared" si="1"/>
        <v>74.76963704965333</v>
      </c>
      <c r="D36" s="27">
        <f t="shared" si="2"/>
        <v>156.3472222432864</v>
      </c>
      <c r="E36" s="27">
        <f t="shared" si="2"/>
        <v>294.51485090587755</v>
      </c>
      <c r="F36" s="27">
        <f t="shared" si="2"/>
        <v>604.6665400523151</v>
      </c>
      <c r="G36" s="27">
        <f t="shared" si="2"/>
        <v>905.977404420327</v>
      </c>
      <c r="H36" s="27">
        <f t="shared" si="2"/>
        <v>1744.8221410920355</v>
      </c>
      <c r="I36" s="27">
        <f t="shared" si="2"/>
        <v>2780.967492634287</v>
      </c>
      <c r="J36" s="27">
        <f t="shared" si="2"/>
        <v>4916.258273950989</v>
      </c>
      <c r="K36" s="27">
        <f t="shared" si="2"/>
        <v>10027.599813616414</v>
      </c>
      <c r="L36" s="27">
        <f t="shared" si="2"/>
        <v>18141.343714435894</v>
      </c>
      <c r="M36" s="27">
        <f t="shared" si="2"/>
        <v>29375.028421776216</v>
      </c>
      <c r="N36" s="35">
        <f t="shared" si="2"/>
        <v>60354.46710201291</v>
      </c>
    </row>
    <row r="37" spans="2:14" ht="13.5" thickBot="1">
      <c r="B37" s="43">
        <v>4000</v>
      </c>
      <c r="C37" s="44">
        <f t="shared" si="1"/>
        <v>69.55872761175975</v>
      </c>
      <c r="D37" s="45">
        <f t="shared" si="2"/>
        <v>145.45093802787756</v>
      </c>
      <c r="E37" s="45">
        <f t="shared" si="2"/>
        <v>273.98927024582844</v>
      </c>
      <c r="F37" s="45">
        <f t="shared" si="2"/>
        <v>562.5256028394646</v>
      </c>
      <c r="G37" s="45">
        <f t="shared" si="2"/>
        <v>842.8372529698513</v>
      </c>
      <c r="H37" s="45">
        <f t="shared" si="2"/>
        <v>1623.220505438458</v>
      </c>
      <c r="I37" s="45">
        <f t="shared" si="2"/>
        <v>2587.153929727465</v>
      </c>
      <c r="J37" s="45">
        <f t="shared" si="2"/>
        <v>4573.630201250289</v>
      </c>
      <c r="K37" s="45">
        <f t="shared" si="2"/>
        <v>9328.747758557043</v>
      </c>
      <c r="L37" s="45">
        <f t="shared" si="2"/>
        <v>16877.021686032203</v>
      </c>
      <c r="M37" s="45">
        <f t="shared" si="2"/>
        <v>27327.798839268362</v>
      </c>
      <c r="N37" s="46">
        <f t="shared" si="2"/>
        <v>56148.192006253645</v>
      </c>
    </row>
    <row r="38" spans="2:14" ht="13.5" thickTop="1">
      <c r="B38" s="40">
        <v>250</v>
      </c>
      <c r="C38" s="41">
        <f>(2237)*(C$4^2.623)*((((2+14.696)^2-(0.5+14.696)^2)*1)/(0.6094*$B38*1.2))^0.541</f>
        <v>311.7313926771449</v>
      </c>
      <c r="D38" s="41">
        <f t="shared" si="2"/>
        <v>651.8466486434381</v>
      </c>
      <c r="E38" s="41">
        <f t="shared" si="2"/>
        <v>1227.898492753438</v>
      </c>
      <c r="F38" s="41">
        <f t="shared" si="2"/>
        <v>2520.990472517651</v>
      </c>
      <c r="G38" s="41">
        <f t="shared" si="2"/>
        <v>3777.2230701938784</v>
      </c>
      <c r="H38" s="41">
        <f t="shared" si="2"/>
        <v>7274.554986208269</v>
      </c>
      <c r="I38" s="41">
        <f t="shared" si="2"/>
        <v>11594.477433306914</v>
      </c>
      <c r="J38" s="41">
        <f t="shared" si="2"/>
        <v>20496.983788774247</v>
      </c>
      <c r="K38" s="41">
        <f t="shared" si="2"/>
        <v>41807.313482501624</v>
      </c>
      <c r="L38" s="41">
        <f t="shared" si="2"/>
        <v>75635.33225900675</v>
      </c>
      <c r="M38" s="41">
        <f t="shared" si="2"/>
        <v>122471.08426873757</v>
      </c>
      <c r="N38" s="41">
        <f t="shared" si="2"/>
        <v>251631.31488124092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8"/>
  <sheetViews>
    <sheetView view="pageBreakPreview" zoomScaleSheetLayoutView="100" zoomScalePageLayoutView="0" workbookViewId="0" topLeftCell="A1">
      <selection activeCell="B39" sqref="B39"/>
    </sheetView>
  </sheetViews>
  <sheetFormatPr defaultColWidth="9.140625" defaultRowHeight="12.75"/>
  <cols>
    <col min="2" max="2" width="9.28125" style="2" bestFit="1" customWidth="1"/>
    <col min="3" max="3" width="9.00390625" style="0" customWidth="1"/>
    <col min="4" max="13" width="9.28125" style="0" bestFit="1" customWidth="1"/>
    <col min="14" max="14" width="9.421875" style="0" bestFit="1" customWidth="1"/>
  </cols>
  <sheetData>
    <row r="1" ht="12.75">
      <c r="C1" t="s">
        <v>1</v>
      </c>
    </row>
    <row r="2" ht="13.5" thickBot="1">
      <c r="C2" t="s">
        <v>2</v>
      </c>
    </row>
    <row r="3" spans="2:23" ht="39.75" thickBot="1" thickTop="1">
      <c r="B3" s="11" t="s">
        <v>0</v>
      </c>
      <c r="C3" s="10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9" t="s">
        <v>14</v>
      </c>
      <c r="O3" s="1"/>
      <c r="P3" s="1"/>
      <c r="Q3" s="1"/>
      <c r="R3" s="1"/>
      <c r="S3" s="1"/>
      <c r="T3" s="2"/>
      <c r="U3" s="2"/>
      <c r="V3" s="2"/>
      <c r="W3" s="2"/>
    </row>
    <row r="4" spans="2:23" ht="14.25" hidden="1" thickBot="1" thickTop="1">
      <c r="B4" s="7"/>
      <c r="C4" s="3">
        <v>0.622</v>
      </c>
      <c r="D4" s="3">
        <v>0.824</v>
      </c>
      <c r="E4" s="3">
        <v>1.049</v>
      </c>
      <c r="F4" s="3">
        <v>1.38</v>
      </c>
      <c r="G4" s="3">
        <v>1.61</v>
      </c>
      <c r="H4" s="3">
        <v>2.067</v>
      </c>
      <c r="I4" s="3">
        <v>2.469</v>
      </c>
      <c r="J4" s="3">
        <v>3.068</v>
      </c>
      <c r="K4" s="3">
        <v>4.026</v>
      </c>
      <c r="L4" s="3">
        <v>5.047</v>
      </c>
      <c r="M4" s="3">
        <v>6.065</v>
      </c>
      <c r="N4" s="4">
        <v>7.981</v>
      </c>
      <c r="O4" s="1"/>
      <c r="P4" s="1"/>
      <c r="Q4" s="1"/>
      <c r="R4" s="1"/>
      <c r="S4" s="1"/>
      <c r="T4" s="2"/>
      <c r="U4" s="2"/>
      <c r="V4" s="2"/>
      <c r="W4" s="2"/>
    </row>
    <row r="5" spans="2:14" ht="12.75">
      <c r="B5" s="5">
        <v>10</v>
      </c>
      <c r="C5" s="13">
        <f>(2237)*(C$4^2.623)*((((5+14.696)^2-(2.5+14.696)^2)*1)/(0.6094*$B5*1))^0.541</f>
        <v>2799.8953715483385</v>
      </c>
      <c r="D5" s="14">
        <f aca="true" t="shared" si="0" ref="D5:N5">(2237)*(D$4^2.623)*((((5+14.696)^2-(2.5+14.696)^2)*1)/(0.6094*$B5*1))^0.541</f>
        <v>5854.727683413928</v>
      </c>
      <c r="E5" s="14">
        <f t="shared" si="0"/>
        <v>11028.684910640997</v>
      </c>
      <c r="F5" s="14">
        <f t="shared" si="0"/>
        <v>22642.92182799187</v>
      </c>
      <c r="G5" s="14">
        <f t="shared" si="0"/>
        <v>33926.09676143416</v>
      </c>
      <c r="H5" s="14">
        <f t="shared" si="0"/>
        <v>65338.279411125</v>
      </c>
      <c r="I5" s="14">
        <f t="shared" si="0"/>
        <v>104138.76967039832</v>
      </c>
      <c r="J5" s="14">
        <f t="shared" si="0"/>
        <v>184098.9113994291</v>
      </c>
      <c r="K5" s="14">
        <f t="shared" si="0"/>
        <v>375503.0974302926</v>
      </c>
      <c r="L5" s="14">
        <f t="shared" si="0"/>
        <v>679338.1150959072</v>
      </c>
      <c r="M5" s="14">
        <f t="shared" si="0"/>
        <v>1100005.421486976</v>
      </c>
      <c r="N5" s="15">
        <f t="shared" si="0"/>
        <v>2260091.124676336</v>
      </c>
    </row>
    <row r="6" spans="2:14" ht="12.75">
      <c r="B6" s="5">
        <v>20</v>
      </c>
      <c r="C6" s="16">
        <f aca="true" t="shared" si="1" ref="C6:N37">(2237)*(C$4^2.623)*((((5+14.696)^2-(2.5+14.696)^2)*1)/(0.6094*$B6*1))^0.541</f>
        <v>1924.352263257396</v>
      </c>
      <c r="D6" s="17">
        <f t="shared" si="1"/>
        <v>4023.9212446366996</v>
      </c>
      <c r="E6" s="17">
        <f t="shared" si="1"/>
        <v>7579.952802596464</v>
      </c>
      <c r="F6" s="17">
        <f t="shared" si="1"/>
        <v>15562.352189739386</v>
      </c>
      <c r="G6" s="17">
        <f t="shared" si="1"/>
        <v>23317.21454657511</v>
      </c>
      <c r="H6" s="17">
        <f t="shared" si="1"/>
        <v>44906.630133329534</v>
      </c>
      <c r="I6" s="17">
        <f t="shared" si="1"/>
        <v>71573.9877798544</v>
      </c>
      <c r="J6" s="17">
        <f t="shared" si="1"/>
        <v>126530.1412383859</v>
      </c>
      <c r="K6" s="17">
        <f t="shared" si="1"/>
        <v>258081.1564399812</v>
      </c>
      <c r="L6" s="17">
        <f t="shared" si="1"/>
        <v>466905.24674102204</v>
      </c>
      <c r="M6" s="17">
        <f t="shared" si="1"/>
        <v>756027.5087219712</v>
      </c>
      <c r="N6" s="18">
        <f t="shared" si="1"/>
        <v>1553347.8554713824</v>
      </c>
    </row>
    <row r="7" spans="2:14" ht="12.75">
      <c r="B7" s="5">
        <v>30</v>
      </c>
      <c r="C7" s="16">
        <f t="shared" si="1"/>
        <v>1545.3227697798009</v>
      </c>
      <c r="D7" s="17">
        <f t="shared" si="1"/>
        <v>3231.3507468803964</v>
      </c>
      <c r="E7" s="17">
        <f t="shared" si="1"/>
        <v>6086.969565479067</v>
      </c>
      <c r="F7" s="17">
        <f t="shared" si="1"/>
        <v>12497.117939014322</v>
      </c>
      <c r="G7" s="17">
        <f t="shared" si="1"/>
        <v>18724.54604837788</v>
      </c>
      <c r="H7" s="17">
        <f t="shared" si="1"/>
        <v>36061.60856518386</v>
      </c>
      <c r="I7" s="17">
        <f t="shared" si="1"/>
        <v>57476.437735431406</v>
      </c>
      <c r="J7" s="17">
        <f t="shared" si="1"/>
        <v>101608.16813661436</v>
      </c>
      <c r="K7" s="17">
        <f t="shared" si="1"/>
        <v>207248.2752314361</v>
      </c>
      <c r="L7" s="17">
        <f t="shared" si="1"/>
        <v>374941.3882763985</v>
      </c>
      <c r="M7" s="17">
        <f t="shared" si="1"/>
        <v>607116.7665686839</v>
      </c>
      <c r="N7" s="18">
        <f t="shared" si="1"/>
        <v>1247393.1391258358</v>
      </c>
    </row>
    <row r="8" spans="2:14" ht="12.75">
      <c r="B8" s="5">
        <v>40</v>
      </c>
      <c r="C8" s="16">
        <f t="shared" si="1"/>
        <v>1322.5964336860332</v>
      </c>
      <c r="D8" s="17">
        <f t="shared" si="1"/>
        <v>2765.618327374869</v>
      </c>
      <c r="E8" s="17">
        <f t="shared" si="1"/>
        <v>5209.658717709311</v>
      </c>
      <c r="F8" s="17">
        <f t="shared" si="1"/>
        <v>10695.916698263189</v>
      </c>
      <c r="G8" s="17">
        <f t="shared" si="1"/>
        <v>16025.789763974912</v>
      </c>
      <c r="H8" s="17">
        <f t="shared" si="1"/>
        <v>30864.073068754515</v>
      </c>
      <c r="I8" s="17">
        <f t="shared" si="1"/>
        <v>49192.39724959922</v>
      </c>
      <c r="J8" s="17">
        <f t="shared" si="1"/>
        <v>86963.45089770875</v>
      </c>
      <c r="K8" s="17">
        <f t="shared" si="1"/>
        <v>177377.72009127727</v>
      </c>
      <c r="L8" s="17">
        <f t="shared" si="1"/>
        <v>320901.337036739</v>
      </c>
      <c r="M8" s="17">
        <f t="shared" si="1"/>
        <v>519613.4335153527</v>
      </c>
      <c r="N8" s="18">
        <f t="shared" si="1"/>
        <v>1067607.2012110082</v>
      </c>
    </row>
    <row r="9" spans="2:14" ht="12.75">
      <c r="B9" s="5">
        <v>50</v>
      </c>
      <c r="C9" s="16">
        <f t="shared" si="1"/>
        <v>1172.1927481974942</v>
      </c>
      <c r="D9" s="17">
        <f t="shared" si="1"/>
        <v>2451.1163534563666</v>
      </c>
      <c r="E9" s="17">
        <f t="shared" si="1"/>
        <v>4617.2241312215465</v>
      </c>
      <c r="F9" s="17">
        <f t="shared" si="1"/>
        <v>9479.593071400095</v>
      </c>
      <c r="G9" s="17">
        <f t="shared" si="1"/>
        <v>14203.360955023116</v>
      </c>
      <c r="H9" s="17">
        <f t="shared" si="1"/>
        <v>27354.256906774597</v>
      </c>
      <c r="I9" s="17">
        <f t="shared" si="1"/>
        <v>43598.31151345671</v>
      </c>
      <c r="J9" s="17">
        <f t="shared" si="1"/>
        <v>77074.09751319636</v>
      </c>
      <c r="K9" s="17">
        <f t="shared" si="1"/>
        <v>157206.59143419244</v>
      </c>
      <c r="L9" s="17">
        <f t="shared" si="1"/>
        <v>284408.917626524</v>
      </c>
      <c r="M9" s="17">
        <f t="shared" si="1"/>
        <v>460523.77211935417</v>
      </c>
      <c r="N9" s="18">
        <f t="shared" si="1"/>
        <v>946200.509323347</v>
      </c>
    </row>
    <row r="10" spans="2:14" ht="12.75">
      <c r="B10" s="5">
        <v>60</v>
      </c>
      <c r="C10" s="16">
        <f t="shared" si="1"/>
        <v>1062.0916051746856</v>
      </c>
      <c r="D10" s="17">
        <f t="shared" si="1"/>
        <v>2220.8891040450126</v>
      </c>
      <c r="E10" s="17">
        <f t="shared" si="1"/>
        <v>4183.539777499255</v>
      </c>
      <c r="F10" s="17">
        <f t="shared" si="1"/>
        <v>8589.198523099749</v>
      </c>
      <c r="G10" s="17">
        <f t="shared" si="1"/>
        <v>12869.27466390907</v>
      </c>
      <c r="H10" s="17">
        <f t="shared" si="1"/>
        <v>24784.939738922592</v>
      </c>
      <c r="I10" s="17">
        <f t="shared" si="1"/>
        <v>39503.2307864368</v>
      </c>
      <c r="J10" s="17">
        <f t="shared" si="1"/>
        <v>69834.71964918607</v>
      </c>
      <c r="K10" s="17">
        <f t="shared" si="1"/>
        <v>142440.56815496628</v>
      </c>
      <c r="L10" s="17">
        <f t="shared" si="1"/>
        <v>257695.0969134101</v>
      </c>
      <c r="M10" s="17">
        <f t="shared" si="1"/>
        <v>417267.92210877757</v>
      </c>
      <c r="N10" s="18">
        <f t="shared" si="1"/>
        <v>857326.2539882405</v>
      </c>
    </row>
    <row r="11" spans="2:14" ht="12.75">
      <c r="B11" s="5">
        <v>70</v>
      </c>
      <c r="C11" s="16">
        <f t="shared" si="1"/>
        <v>977.1106861826759</v>
      </c>
      <c r="D11" s="17">
        <f t="shared" si="1"/>
        <v>2043.1895571118225</v>
      </c>
      <c r="E11" s="17">
        <f t="shared" si="1"/>
        <v>3848.8030625121887</v>
      </c>
      <c r="F11" s="17">
        <f t="shared" si="1"/>
        <v>7901.952733431938</v>
      </c>
      <c r="G11" s="17">
        <f t="shared" si="1"/>
        <v>11839.568014905188</v>
      </c>
      <c r="H11" s="17">
        <f t="shared" si="1"/>
        <v>22801.827410463127</v>
      </c>
      <c r="I11" s="17">
        <f t="shared" si="1"/>
        <v>36342.466838177636</v>
      </c>
      <c r="J11" s="17">
        <f t="shared" si="1"/>
        <v>64247.04846863746</v>
      </c>
      <c r="K11" s="17">
        <f t="shared" si="1"/>
        <v>131043.50002583618</v>
      </c>
      <c r="L11" s="17">
        <f t="shared" si="1"/>
        <v>237076.19168081033</v>
      </c>
      <c r="M11" s="17">
        <f t="shared" si="1"/>
        <v>383881.1489585858</v>
      </c>
      <c r="N11" s="18">
        <f t="shared" si="1"/>
        <v>788729.1832789632</v>
      </c>
    </row>
    <row r="12" spans="2:14" ht="12.75">
      <c r="B12" s="5">
        <v>80</v>
      </c>
      <c r="C12" s="16">
        <f t="shared" si="1"/>
        <v>909.0130532743509</v>
      </c>
      <c r="D12" s="17">
        <f t="shared" si="1"/>
        <v>1900.7938445381585</v>
      </c>
      <c r="E12" s="17">
        <f t="shared" si="1"/>
        <v>3580.568990575745</v>
      </c>
      <c r="F12" s="17">
        <f t="shared" si="1"/>
        <v>7351.243091106338</v>
      </c>
      <c r="G12" s="17">
        <f t="shared" si="1"/>
        <v>11014.434723586923</v>
      </c>
      <c r="H12" s="17">
        <f t="shared" si="1"/>
        <v>21212.70296980953</v>
      </c>
      <c r="I12" s="17">
        <f t="shared" si="1"/>
        <v>33809.656583693824</v>
      </c>
      <c r="J12" s="17">
        <f t="shared" si="1"/>
        <v>59769.48826596182</v>
      </c>
      <c r="K12" s="17">
        <f t="shared" si="1"/>
        <v>121910.70444190464</v>
      </c>
      <c r="L12" s="17">
        <f t="shared" si="1"/>
        <v>220553.67514232552</v>
      </c>
      <c r="M12" s="17">
        <f t="shared" si="1"/>
        <v>357127.37588878593</v>
      </c>
      <c r="N12" s="18">
        <f t="shared" si="1"/>
        <v>733760.3950479722</v>
      </c>
    </row>
    <row r="13" spans="2:14" ht="12.75">
      <c r="B13" s="5">
        <v>90</v>
      </c>
      <c r="C13" s="16">
        <f t="shared" si="1"/>
        <v>852.8970357486398</v>
      </c>
      <c r="D13" s="17">
        <f t="shared" si="1"/>
        <v>1783.4523164834736</v>
      </c>
      <c r="E13" s="17">
        <f t="shared" si="1"/>
        <v>3359.530061042877</v>
      </c>
      <c r="F13" s="17">
        <f t="shared" si="1"/>
        <v>6897.429491125194</v>
      </c>
      <c r="G13" s="17">
        <f t="shared" si="1"/>
        <v>10334.481658272625</v>
      </c>
      <c r="H13" s="17">
        <f t="shared" si="1"/>
        <v>19903.18116774772</v>
      </c>
      <c r="I13" s="17">
        <f t="shared" si="1"/>
        <v>31722.488226149657</v>
      </c>
      <c r="J13" s="17">
        <f t="shared" si="1"/>
        <v>56079.7440549695</v>
      </c>
      <c r="K13" s="17">
        <f t="shared" si="1"/>
        <v>114384.80236339076</v>
      </c>
      <c r="L13" s="17">
        <f t="shared" si="1"/>
        <v>206938.25580916516</v>
      </c>
      <c r="M13" s="17">
        <f t="shared" si="1"/>
        <v>335080.8651020615</v>
      </c>
      <c r="N13" s="18">
        <f t="shared" si="1"/>
        <v>688463.2334287129</v>
      </c>
    </row>
    <row r="14" spans="2:14" ht="12.75">
      <c r="B14" s="5">
        <v>100</v>
      </c>
      <c r="C14" s="16">
        <f t="shared" si="1"/>
        <v>805.6414503518927</v>
      </c>
      <c r="D14" s="17">
        <f t="shared" si="1"/>
        <v>1684.6384154964273</v>
      </c>
      <c r="E14" s="17">
        <f t="shared" si="1"/>
        <v>3173.39204784976</v>
      </c>
      <c r="F14" s="17">
        <f t="shared" si="1"/>
        <v>6515.270737284749</v>
      </c>
      <c r="G14" s="17">
        <f t="shared" si="1"/>
        <v>9761.889703951956</v>
      </c>
      <c r="H14" s="17">
        <f t="shared" si="1"/>
        <v>18800.426159912728</v>
      </c>
      <c r="I14" s="17">
        <f t="shared" si="1"/>
        <v>29964.873076212712</v>
      </c>
      <c r="J14" s="17">
        <f t="shared" si="1"/>
        <v>52972.591581527966</v>
      </c>
      <c r="K14" s="17">
        <f t="shared" si="1"/>
        <v>108047.20172742572</v>
      </c>
      <c r="L14" s="17">
        <f t="shared" si="1"/>
        <v>195472.6415446481</v>
      </c>
      <c r="M14" s="17">
        <f t="shared" si="1"/>
        <v>316515.3855987266</v>
      </c>
      <c r="N14" s="18">
        <f t="shared" si="1"/>
        <v>650318.2619301844</v>
      </c>
    </row>
    <row r="15" spans="2:14" ht="12.75">
      <c r="B15" s="5">
        <v>125</v>
      </c>
      <c r="C15" s="16">
        <f t="shared" si="1"/>
        <v>714.0251112865018</v>
      </c>
      <c r="D15" s="17">
        <f t="shared" si="1"/>
        <v>1493.063858093392</v>
      </c>
      <c r="E15" s="17">
        <f t="shared" si="1"/>
        <v>2812.518657191633</v>
      </c>
      <c r="F15" s="17">
        <f t="shared" si="1"/>
        <v>5774.3639074422945</v>
      </c>
      <c r="G15" s="17">
        <f t="shared" si="1"/>
        <v>8651.78222792081</v>
      </c>
      <c r="H15" s="17">
        <f t="shared" si="1"/>
        <v>16662.46985579248</v>
      </c>
      <c r="I15" s="17">
        <f t="shared" si="1"/>
        <v>26557.312590586494</v>
      </c>
      <c r="J15" s="17">
        <f t="shared" si="1"/>
        <v>46948.62780783442</v>
      </c>
      <c r="K15" s="17">
        <f t="shared" si="1"/>
        <v>95760.23577724675</v>
      </c>
      <c r="L15" s="17">
        <f t="shared" si="1"/>
        <v>173243.78552198454</v>
      </c>
      <c r="M15" s="17">
        <f t="shared" si="1"/>
        <v>280521.73001687945</v>
      </c>
      <c r="N15" s="18">
        <f t="shared" si="1"/>
        <v>576365.0432131139</v>
      </c>
    </row>
    <row r="16" spans="2:14" ht="12.75">
      <c r="B16" s="5">
        <v>150</v>
      </c>
      <c r="C16" s="16">
        <f t="shared" si="1"/>
        <v>646.9585123670665</v>
      </c>
      <c r="D16" s="17">
        <f t="shared" si="1"/>
        <v>1352.8240915235083</v>
      </c>
      <c r="E16" s="17">
        <f t="shared" si="1"/>
        <v>2548.345790224194</v>
      </c>
      <c r="F16" s="17">
        <f t="shared" si="1"/>
        <v>5231.992298833833</v>
      </c>
      <c r="G16" s="17">
        <f t="shared" si="1"/>
        <v>7839.141888741703</v>
      </c>
      <c r="H16" s="17">
        <f t="shared" si="1"/>
        <v>15097.405595220247</v>
      </c>
      <c r="I16" s="17">
        <f t="shared" si="1"/>
        <v>24062.85041588538</v>
      </c>
      <c r="J16" s="17">
        <f t="shared" si="1"/>
        <v>42538.86022230412</v>
      </c>
      <c r="K16" s="17">
        <f t="shared" si="1"/>
        <v>86765.71552328579</v>
      </c>
      <c r="L16" s="17">
        <f t="shared" si="1"/>
        <v>156971.42857650795</v>
      </c>
      <c r="M16" s="17">
        <f t="shared" si="1"/>
        <v>254173.02314671</v>
      </c>
      <c r="N16" s="18">
        <f t="shared" si="1"/>
        <v>522228.51135541755</v>
      </c>
    </row>
    <row r="17" spans="2:14" ht="12.75">
      <c r="B17" s="5">
        <v>175</v>
      </c>
      <c r="C17" s="16">
        <f t="shared" si="1"/>
        <v>595.1935528637717</v>
      </c>
      <c r="D17" s="17">
        <f t="shared" si="1"/>
        <v>1244.580853395955</v>
      </c>
      <c r="E17" s="17">
        <f t="shared" si="1"/>
        <v>2344.445518244308</v>
      </c>
      <c r="F17" s="17">
        <f t="shared" si="1"/>
        <v>4813.365966088373</v>
      </c>
      <c r="G17" s="17">
        <f t="shared" si="1"/>
        <v>7211.91022758526</v>
      </c>
      <c r="H17" s="17">
        <f t="shared" si="1"/>
        <v>13889.419960435089</v>
      </c>
      <c r="I17" s="17">
        <f t="shared" si="1"/>
        <v>22137.514473160478</v>
      </c>
      <c r="J17" s="17">
        <f t="shared" si="1"/>
        <v>39135.20707510738</v>
      </c>
      <c r="K17" s="17">
        <f t="shared" si="1"/>
        <v>79823.34802292747</v>
      </c>
      <c r="L17" s="17">
        <f t="shared" si="1"/>
        <v>144411.70567602772</v>
      </c>
      <c r="M17" s="17">
        <f t="shared" si="1"/>
        <v>233835.9288840807</v>
      </c>
      <c r="N17" s="18">
        <f t="shared" si="1"/>
        <v>480443.5479844723</v>
      </c>
    </row>
    <row r="18" spans="2:14" ht="12.75">
      <c r="B18" s="5">
        <v>200</v>
      </c>
      <c r="C18" s="16">
        <f t="shared" si="1"/>
        <v>553.7128151689828</v>
      </c>
      <c r="D18" s="17">
        <f t="shared" si="1"/>
        <v>1157.842461033882</v>
      </c>
      <c r="E18" s="17">
        <f t="shared" si="1"/>
        <v>2181.0544177962256</v>
      </c>
      <c r="F18" s="17">
        <f t="shared" si="1"/>
        <v>4477.908752031428</v>
      </c>
      <c r="G18" s="17">
        <f t="shared" si="1"/>
        <v>6709.2916172366695</v>
      </c>
      <c r="H18" s="17">
        <f t="shared" si="1"/>
        <v>12921.426635676344</v>
      </c>
      <c r="I18" s="17">
        <f t="shared" si="1"/>
        <v>20594.687897406322</v>
      </c>
      <c r="J18" s="17">
        <f t="shared" si="1"/>
        <v>36407.762781561185</v>
      </c>
      <c r="K18" s="17">
        <f t="shared" si="1"/>
        <v>74260.231041355</v>
      </c>
      <c r="L18" s="17">
        <f t="shared" si="1"/>
        <v>134347.24168043834</v>
      </c>
      <c r="M18" s="17">
        <f t="shared" si="1"/>
        <v>217539.2355093157</v>
      </c>
      <c r="N18" s="18">
        <f t="shared" si="1"/>
        <v>446960.0656866407</v>
      </c>
    </row>
    <row r="19" spans="2:14" ht="12.75">
      <c r="B19" s="5">
        <v>250</v>
      </c>
      <c r="C19" s="16">
        <f t="shared" si="1"/>
        <v>490.7454231644927</v>
      </c>
      <c r="D19" s="17">
        <f t="shared" si="1"/>
        <v>1026.1743505511683</v>
      </c>
      <c r="E19" s="17">
        <f t="shared" si="1"/>
        <v>1933.0281761305207</v>
      </c>
      <c r="F19" s="17">
        <f t="shared" si="1"/>
        <v>3968.6876756446536</v>
      </c>
      <c r="G19" s="17">
        <f t="shared" si="1"/>
        <v>5946.3210235254655</v>
      </c>
      <c r="H19" s="17">
        <f t="shared" si="1"/>
        <v>11452.02135204102</v>
      </c>
      <c r="I19" s="17">
        <f t="shared" si="1"/>
        <v>18252.690835896457</v>
      </c>
      <c r="J19" s="17">
        <f t="shared" si="1"/>
        <v>32267.526528633898</v>
      </c>
      <c r="K19" s="17">
        <f t="shared" si="1"/>
        <v>65815.46879235777</v>
      </c>
      <c r="L19" s="17">
        <f t="shared" si="1"/>
        <v>119069.47457831254</v>
      </c>
      <c r="M19" s="17">
        <f t="shared" si="1"/>
        <v>192800.9994717556</v>
      </c>
      <c r="N19" s="18">
        <f t="shared" si="1"/>
        <v>396132.4364618152</v>
      </c>
    </row>
    <row r="20" spans="2:14" ht="12.75">
      <c r="B20" s="5">
        <v>300</v>
      </c>
      <c r="C20" s="16">
        <f t="shared" si="1"/>
        <v>444.6509288019331</v>
      </c>
      <c r="D20" s="17">
        <f t="shared" si="1"/>
        <v>929.788351652857</v>
      </c>
      <c r="E20" s="17">
        <f t="shared" si="1"/>
        <v>1751.4636578253728</v>
      </c>
      <c r="F20" s="17">
        <f t="shared" si="1"/>
        <v>3595.9187346484496</v>
      </c>
      <c r="G20" s="17">
        <f t="shared" si="1"/>
        <v>5387.797911624754</v>
      </c>
      <c r="H20" s="17">
        <f t="shared" si="1"/>
        <v>10376.361531827824</v>
      </c>
      <c r="I20" s="17">
        <f t="shared" si="1"/>
        <v>16538.261082458368</v>
      </c>
      <c r="J20" s="17">
        <f t="shared" si="1"/>
        <v>29236.718192048942</v>
      </c>
      <c r="K20" s="17">
        <f t="shared" si="1"/>
        <v>59633.585860763575</v>
      </c>
      <c r="L20" s="17">
        <f t="shared" si="1"/>
        <v>107885.57562452997</v>
      </c>
      <c r="M20" s="17">
        <f t="shared" si="1"/>
        <v>174691.68216841758</v>
      </c>
      <c r="N20" s="18">
        <f t="shared" si="1"/>
        <v>358924.7041072829</v>
      </c>
    </row>
    <row r="21" spans="2:14" ht="12.75">
      <c r="B21" s="5">
        <v>350</v>
      </c>
      <c r="C21" s="16">
        <f t="shared" si="1"/>
        <v>409.0731647219468</v>
      </c>
      <c r="D21" s="17">
        <f t="shared" si="1"/>
        <v>855.3933859017343</v>
      </c>
      <c r="E21" s="17">
        <f t="shared" si="1"/>
        <v>1611.3241533815665</v>
      </c>
      <c r="F21" s="17">
        <f t="shared" si="1"/>
        <v>3308.199222318108</v>
      </c>
      <c r="G21" s="17">
        <f t="shared" si="1"/>
        <v>4956.7051361594995</v>
      </c>
      <c r="H21" s="17">
        <f t="shared" si="1"/>
        <v>9546.119832833287</v>
      </c>
      <c r="I21" s="17">
        <f t="shared" si="1"/>
        <v>15214.988571434287</v>
      </c>
      <c r="J21" s="17">
        <f t="shared" si="1"/>
        <v>26897.406622156544</v>
      </c>
      <c r="K21" s="17">
        <f t="shared" si="1"/>
        <v>54862.135917513995</v>
      </c>
      <c r="L21" s="17">
        <f t="shared" si="1"/>
        <v>99253.34906527137</v>
      </c>
      <c r="M21" s="17">
        <f t="shared" si="1"/>
        <v>160714.11223132114</v>
      </c>
      <c r="N21" s="18">
        <f t="shared" si="1"/>
        <v>330206.13495998667</v>
      </c>
    </row>
    <row r="22" spans="2:14" ht="12.75">
      <c r="B22" s="5">
        <v>400</v>
      </c>
      <c r="C22" s="16">
        <f t="shared" si="1"/>
        <v>380.56368816232407</v>
      </c>
      <c r="D22" s="17">
        <f t="shared" si="1"/>
        <v>795.7785790952358</v>
      </c>
      <c r="E22" s="17">
        <f t="shared" si="1"/>
        <v>1499.0263735650624</v>
      </c>
      <c r="F22" s="17">
        <f t="shared" si="1"/>
        <v>3077.641375172726</v>
      </c>
      <c r="G22" s="17">
        <f t="shared" si="1"/>
        <v>4611.258206174851</v>
      </c>
      <c r="H22" s="17">
        <f t="shared" si="1"/>
        <v>8880.823492032008</v>
      </c>
      <c r="I22" s="17">
        <f t="shared" si="1"/>
        <v>14154.612586304404</v>
      </c>
      <c r="J22" s="17">
        <f t="shared" si="1"/>
        <v>25022.84957530103</v>
      </c>
      <c r="K22" s="17">
        <f t="shared" si="1"/>
        <v>51038.63706000683</v>
      </c>
      <c r="L22" s="17">
        <f t="shared" si="1"/>
        <v>92336.09984760692</v>
      </c>
      <c r="M22" s="17">
        <f t="shared" si="1"/>
        <v>149513.48698724335</v>
      </c>
      <c r="N22" s="18">
        <f t="shared" si="1"/>
        <v>307193.1268324939</v>
      </c>
    </row>
    <row r="23" spans="2:14" ht="12.75">
      <c r="B23" s="5">
        <v>450</v>
      </c>
      <c r="C23" s="16">
        <f t="shared" si="1"/>
        <v>357.0703857090305</v>
      </c>
      <c r="D23" s="17">
        <f t="shared" si="1"/>
        <v>746.6528547393107</v>
      </c>
      <c r="E23" s="17">
        <f t="shared" si="1"/>
        <v>1406.4871190983922</v>
      </c>
      <c r="F23" s="17">
        <f t="shared" si="1"/>
        <v>2887.6496289321785</v>
      </c>
      <c r="G23" s="17">
        <f t="shared" si="1"/>
        <v>4326.591836004271</v>
      </c>
      <c r="H23" s="17">
        <f t="shared" si="1"/>
        <v>8332.584448680005</v>
      </c>
      <c r="I23" s="17">
        <f t="shared" si="1"/>
        <v>13280.807215631716</v>
      </c>
      <c r="J23" s="17">
        <f t="shared" si="1"/>
        <v>23478.116350345874</v>
      </c>
      <c r="K23" s="17">
        <f t="shared" si="1"/>
        <v>47887.87366730192</v>
      </c>
      <c r="L23" s="17">
        <f t="shared" si="1"/>
        <v>86635.92405954785</v>
      </c>
      <c r="M23" s="17">
        <f t="shared" si="1"/>
        <v>140283.58492380832</v>
      </c>
      <c r="N23" s="18">
        <f t="shared" si="1"/>
        <v>288229.20235746505</v>
      </c>
    </row>
    <row r="24" spans="2:14" ht="12.75">
      <c r="B24" s="5">
        <v>500</v>
      </c>
      <c r="C24" s="16">
        <f t="shared" si="1"/>
        <v>337.2865555428117</v>
      </c>
      <c r="D24" s="17">
        <f t="shared" si="1"/>
        <v>705.2838309768023</v>
      </c>
      <c r="E24" s="17">
        <f t="shared" si="1"/>
        <v>1328.5593395656153</v>
      </c>
      <c r="F24" s="17">
        <f t="shared" si="1"/>
        <v>2727.656607598586</v>
      </c>
      <c r="G24" s="17">
        <f t="shared" si="1"/>
        <v>4086.872829590201</v>
      </c>
      <c r="H24" s="17">
        <f t="shared" si="1"/>
        <v>7870.909545982545</v>
      </c>
      <c r="I24" s="17">
        <f t="shared" si="1"/>
        <v>12544.97124339722</v>
      </c>
      <c r="J24" s="17">
        <f t="shared" si="1"/>
        <v>22177.288600165357</v>
      </c>
      <c r="K24" s="17">
        <f t="shared" si="1"/>
        <v>45234.59969787433</v>
      </c>
      <c r="L24" s="17">
        <f t="shared" si="1"/>
        <v>81835.77687152477</v>
      </c>
      <c r="M24" s="17">
        <f t="shared" si="1"/>
        <v>132511.037184432</v>
      </c>
      <c r="N24" s="18">
        <f t="shared" si="1"/>
        <v>272259.5845549081</v>
      </c>
    </row>
    <row r="25" spans="2:14" ht="12.75">
      <c r="B25" s="5">
        <v>550</v>
      </c>
      <c r="C25" s="16">
        <f t="shared" si="1"/>
        <v>320.33588148237936</v>
      </c>
      <c r="D25" s="17">
        <f t="shared" si="1"/>
        <v>669.8390848328564</v>
      </c>
      <c r="E25" s="17">
        <f t="shared" si="1"/>
        <v>1261.791257752578</v>
      </c>
      <c r="F25" s="17">
        <f t="shared" si="1"/>
        <v>2590.5754896459925</v>
      </c>
      <c r="G25" s="17">
        <f t="shared" si="1"/>
        <v>3881.4829374572864</v>
      </c>
      <c r="H25" s="17">
        <f t="shared" si="1"/>
        <v>7475.349094252173</v>
      </c>
      <c r="I25" s="17">
        <f t="shared" si="1"/>
        <v>11914.511134182068</v>
      </c>
      <c r="J25" s="17">
        <f t="shared" si="1"/>
        <v>21062.746723449996</v>
      </c>
      <c r="K25" s="17">
        <f t="shared" si="1"/>
        <v>42961.28953139343</v>
      </c>
      <c r="L25" s="17">
        <f t="shared" si="1"/>
        <v>77723.03784461916</v>
      </c>
      <c r="M25" s="17">
        <f t="shared" si="1"/>
        <v>125851.56213625436</v>
      </c>
      <c r="N25" s="18">
        <f t="shared" si="1"/>
        <v>258576.90612679275</v>
      </c>
    </row>
    <row r="26" spans="2:14" ht="12.75">
      <c r="B26" s="5">
        <v>600</v>
      </c>
      <c r="C26" s="16">
        <f t="shared" si="1"/>
        <v>305.6060701033702</v>
      </c>
      <c r="D26" s="17">
        <f t="shared" si="1"/>
        <v>639.0382787282839</v>
      </c>
      <c r="E26" s="17">
        <f t="shared" si="1"/>
        <v>1203.771072375997</v>
      </c>
      <c r="F26" s="17">
        <f t="shared" si="1"/>
        <v>2471.4546214217166</v>
      </c>
      <c r="G26" s="17">
        <f aca="true" t="shared" si="2" ref="D26:N38">(2237)*(G$4^2.623)*((((5+14.696)^2-(2.5+14.696)^2)*1)/(0.6094*$B26*1))^0.541</f>
        <v>3703.003051672986</v>
      </c>
      <c r="H26" s="17">
        <f t="shared" si="2"/>
        <v>7131.614631409495</v>
      </c>
      <c r="I26" s="17">
        <f t="shared" si="2"/>
        <v>11366.65336418305</v>
      </c>
      <c r="J26" s="17">
        <f t="shared" si="2"/>
        <v>20094.231161207783</v>
      </c>
      <c r="K26" s="17">
        <f t="shared" si="2"/>
        <v>40985.8265003148</v>
      </c>
      <c r="L26" s="17">
        <f t="shared" si="2"/>
        <v>74149.14633438007</v>
      </c>
      <c r="M26" s="17">
        <f t="shared" si="2"/>
        <v>120064.60575958432</v>
      </c>
      <c r="N26" s="18">
        <f t="shared" si="2"/>
        <v>246686.92041370328</v>
      </c>
    </row>
    <row r="27" spans="2:14" ht="12.75">
      <c r="B27" s="5">
        <v>700</v>
      </c>
      <c r="C27" s="16">
        <f t="shared" si="1"/>
        <v>281.1536739443313</v>
      </c>
      <c r="D27" s="17">
        <f t="shared" si="2"/>
        <v>587.9070392638031</v>
      </c>
      <c r="E27" s="17">
        <f t="shared" si="2"/>
        <v>1107.4539830702358</v>
      </c>
      <c r="F27" s="17">
        <f t="shared" si="2"/>
        <v>2273.7066268493245</v>
      </c>
      <c r="G27" s="17">
        <f t="shared" si="2"/>
        <v>3406.7154237243312</v>
      </c>
      <c r="H27" s="17">
        <f t="shared" si="2"/>
        <v>6560.994204394292</v>
      </c>
      <c r="I27" s="17">
        <f t="shared" si="2"/>
        <v>10457.175646775593</v>
      </c>
      <c r="J27" s="17">
        <f t="shared" si="2"/>
        <v>18486.43554151031</v>
      </c>
      <c r="K27" s="17">
        <f t="shared" si="2"/>
        <v>37706.43592357546</v>
      </c>
      <c r="L27" s="17">
        <f t="shared" si="2"/>
        <v>68216.26581139331</v>
      </c>
      <c r="M27" s="17">
        <f t="shared" si="2"/>
        <v>110457.90094603419</v>
      </c>
      <c r="N27" s="18">
        <f t="shared" si="2"/>
        <v>226948.81016226474</v>
      </c>
    </row>
    <row r="28" spans="2:14" ht="12.75">
      <c r="B28" s="5">
        <v>800</v>
      </c>
      <c r="C28" s="16">
        <f t="shared" si="1"/>
        <v>261.55927184656474</v>
      </c>
      <c r="D28" s="17">
        <f t="shared" si="2"/>
        <v>546.9341195013415</v>
      </c>
      <c r="E28" s="17">
        <f t="shared" si="2"/>
        <v>1030.2723537334343</v>
      </c>
      <c r="F28" s="17">
        <f t="shared" si="2"/>
        <v>2115.2455216685917</v>
      </c>
      <c r="G28" s="17">
        <f t="shared" si="2"/>
        <v>3169.2917012858516</v>
      </c>
      <c r="H28" s="17">
        <f t="shared" si="2"/>
        <v>6103.739789758855</v>
      </c>
      <c r="I28" s="17">
        <f t="shared" si="2"/>
        <v>9728.385225667798</v>
      </c>
      <c r="J28" s="17">
        <f t="shared" si="2"/>
        <v>17198.06307860407</v>
      </c>
      <c r="K28" s="17">
        <f t="shared" si="2"/>
        <v>35078.56677004451</v>
      </c>
      <c r="L28" s="17">
        <f t="shared" si="2"/>
        <v>63462.079521865315</v>
      </c>
      <c r="M28" s="17">
        <f t="shared" si="2"/>
        <v>102759.7745241102</v>
      </c>
      <c r="N28" s="18">
        <f t="shared" si="2"/>
        <v>211132.09975068533</v>
      </c>
    </row>
    <row r="29" spans="2:14" ht="12.75">
      <c r="B29" s="5">
        <v>900</v>
      </c>
      <c r="C29" s="16">
        <f t="shared" si="1"/>
        <v>245.41245785958873</v>
      </c>
      <c r="D29" s="17">
        <f t="shared" si="2"/>
        <v>513.1702868206204</v>
      </c>
      <c r="E29" s="17">
        <f t="shared" si="2"/>
        <v>966.67064719016</v>
      </c>
      <c r="F29" s="17">
        <f t="shared" si="2"/>
        <v>1984.6652683514683</v>
      </c>
      <c r="G29" s="17">
        <f t="shared" si="2"/>
        <v>2973.6421140628495</v>
      </c>
      <c r="H29" s="17">
        <f t="shared" si="2"/>
        <v>5726.938194027411</v>
      </c>
      <c r="I29" s="17">
        <f t="shared" si="2"/>
        <v>9127.823733339395</v>
      </c>
      <c r="J29" s="17">
        <f t="shared" si="2"/>
        <v>16136.376664255129</v>
      </c>
      <c r="K29" s="17">
        <f t="shared" si="2"/>
        <v>32913.06489902733</v>
      </c>
      <c r="L29" s="17">
        <f t="shared" si="2"/>
        <v>59544.38092134562</v>
      </c>
      <c r="M29" s="17">
        <f t="shared" si="2"/>
        <v>96416.11500529281</v>
      </c>
      <c r="N29" s="18">
        <f t="shared" si="2"/>
        <v>198098.30164715712</v>
      </c>
    </row>
    <row r="30" spans="2:14" ht="12.75">
      <c r="B30" s="5">
        <v>1000</v>
      </c>
      <c r="C30" s="16">
        <f t="shared" si="1"/>
        <v>231.81514320878807</v>
      </c>
      <c r="D30" s="17">
        <f t="shared" si="2"/>
        <v>484.73759061522287</v>
      </c>
      <c r="E30" s="17">
        <f t="shared" si="2"/>
        <v>913.1113247817676</v>
      </c>
      <c r="F30" s="17">
        <f t="shared" si="2"/>
        <v>1874.7029691036828</v>
      </c>
      <c r="G30" s="17">
        <f t="shared" si="2"/>
        <v>2808.8845958975803</v>
      </c>
      <c r="H30" s="17">
        <f t="shared" si="2"/>
        <v>5409.631642888788</v>
      </c>
      <c r="I30" s="17">
        <f t="shared" si="2"/>
        <v>8622.087828724998</v>
      </c>
      <c r="J30" s="17">
        <f t="shared" si="2"/>
        <v>15242.32510411286</v>
      </c>
      <c r="K30" s="17">
        <f t="shared" si="2"/>
        <v>31089.484696711977</v>
      </c>
      <c r="L30" s="17">
        <f t="shared" si="2"/>
        <v>56245.26689047641</v>
      </c>
      <c r="M30" s="17">
        <f t="shared" si="2"/>
        <v>91074.0868761225</v>
      </c>
      <c r="N30" s="18">
        <f t="shared" si="2"/>
        <v>187122.4735951568</v>
      </c>
    </row>
    <row r="31" spans="2:14" ht="12.75">
      <c r="B31" s="5">
        <v>1500</v>
      </c>
      <c r="C31" s="16">
        <f t="shared" si="1"/>
        <v>186.1557397884744</v>
      </c>
      <c r="D31" s="17">
        <f t="shared" si="2"/>
        <v>389.26138963659645</v>
      </c>
      <c r="E31" s="17">
        <f t="shared" si="2"/>
        <v>733.2606136989411</v>
      </c>
      <c r="F31" s="17">
        <f t="shared" si="2"/>
        <v>1505.45263465737</v>
      </c>
      <c r="G31" s="17">
        <f t="shared" si="2"/>
        <v>2255.6334443553355</v>
      </c>
      <c r="H31" s="17">
        <f t="shared" si="2"/>
        <v>4344.125092630816</v>
      </c>
      <c r="I31" s="17">
        <f t="shared" si="2"/>
        <v>6923.840764069013</v>
      </c>
      <c r="J31" s="17">
        <f t="shared" si="2"/>
        <v>12240.124896832009</v>
      </c>
      <c r="K31" s="17">
        <f t="shared" si="2"/>
        <v>24965.95323001086</v>
      </c>
      <c r="L31" s="17">
        <f t="shared" si="2"/>
        <v>45166.93397448373</v>
      </c>
      <c r="M31" s="17">
        <f t="shared" si="2"/>
        <v>73135.70538709158</v>
      </c>
      <c r="N31" s="18">
        <f t="shared" si="2"/>
        <v>150265.9490703847</v>
      </c>
    </row>
    <row r="32" spans="2:14" ht="12.75">
      <c r="B32" s="5">
        <v>2000</v>
      </c>
      <c r="C32" s="16">
        <f t="shared" si="1"/>
        <v>159.32523765860554</v>
      </c>
      <c r="D32" s="17">
        <f t="shared" si="2"/>
        <v>333.1574061892537</v>
      </c>
      <c r="E32" s="17">
        <f t="shared" si="2"/>
        <v>627.5762524219086</v>
      </c>
      <c r="F32" s="17">
        <f t="shared" si="2"/>
        <v>1288.4727544426207</v>
      </c>
      <c r="G32" s="17">
        <f t="shared" si="2"/>
        <v>1930.5305063436103</v>
      </c>
      <c r="H32" s="17">
        <f t="shared" si="2"/>
        <v>3718.0092517618355</v>
      </c>
      <c r="I32" s="17">
        <f t="shared" si="2"/>
        <v>5925.912230797281</v>
      </c>
      <c r="J32" s="17">
        <f t="shared" si="2"/>
        <v>10475.963891173644</v>
      </c>
      <c r="K32" s="17">
        <f t="shared" si="2"/>
        <v>21367.627107629938</v>
      </c>
      <c r="L32" s="17">
        <f t="shared" si="2"/>
        <v>38657.0540235403</v>
      </c>
      <c r="M32" s="17">
        <f t="shared" si="2"/>
        <v>62594.705139731435</v>
      </c>
      <c r="N32" s="18">
        <f t="shared" si="2"/>
        <v>128608.21844568902</v>
      </c>
    </row>
    <row r="33" spans="2:14" ht="12.75">
      <c r="B33" s="5">
        <v>2500</v>
      </c>
      <c r="C33" s="16">
        <f t="shared" si="1"/>
        <v>141.2070102652296</v>
      </c>
      <c r="D33" s="17">
        <f t="shared" si="2"/>
        <v>295.2712449518336</v>
      </c>
      <c r="E33" s="17">
        <f t="shared" si="2"/>
        <v>556.2092209637341</v>
      </c>
      <c r="F33" s="17">
        <f t="shared" si="2"/>
        <v>1141.9495626480912</v>
      </c>
      <c r="G33" s="17">
        <f t="shared" si="2"/>
        <v>1710.9934686601553</v>
      </c>
      <c r="H33" s="17">
        <f t="shared" si="2"/>
        <v>3295.2028083881855</v>
      </c>
      <c r="I33" s="17">
        <f t="shared" si="2"/>
        <v>5252.026367586873</v>
      </c>
      <c r="J33" s="17">
        <f t="shared" si="2"/>
        <v>9284.65296809323</v>
      </c>
      <c r="K33" s="17">
        <f t="shared" si="2"/>
        <v>18937.732556821513</v>
      </c>
      <c r="L33" s="17">
        <f t="shared" si="2"/>
        <v>34261.03173950455</v>
      </c>
      <c r="M33" s="17">
        <f t="shared" si="2"/>
        <v>55476.529023948206</v>
      </c>
      <c r="N33" s="18">
        <f t="shared" si="2"/>
        <v>113983.08447006051</v>
      </c>
    </row>
    <row r="34" spans="2:14" ht="12.75">
      <c r="B34" s="5">
        <v>3000</v>
      </c>
      <c r="C34" s="16">
        <f t="shared" si="1"/>
        <v>127.94378776454253</v>
      </c>
      <c r="D34" s="17">
        <f t="shared" si="2"/>
        <v>267.5371529085622</v>
      </c>
      <c r="E34" s="17">
        <f t="shared" si="2"/>
        <v>503.96587524938644</v>
      </c>
      <c r="F34" s="17">
        <f t="shared" si="2"/>
        <v>1034.6890866595743</v>
      </c>
      <c r="G34" s="17">
        <f t="shared" si="2"/>
        <v>1550.2841169825217</v>
      </c>
      <c r="H34" s="17">
        <f t="shared" si="2"/>
        <v>2985.6926222405564</v>
      </c>
      <c r="I34" s="17">
        <f t="shared" si="2"/>
        <v>4758.716622115032</v>
      </c>
      <c r="J34" s="17">
        <f t="shared" si="2"/>
        <v>8412.568657787513</v>
      </c>
      <c r="K34" s="17">
        <f t="shared" si="2"/>
        <v>17158.958542076452</v>
      </c>
      <c r="L34" s="17">
        <f t="shared" si="2"/>
        <v>31042.97842748677</v>
      </c>
      <c r="M34" s="17">
        <f t="shared" si="2"/>
        <v>50265.756933891214</v>
      </c>
      <c r="N34" s="18">
        <f t="shared" si="2"/>
        <v>103276.9374607765</v>
      </c>
    </row>
    <row r="35" spans="2:14" ht="12.75">
      <c r="B35" s="5">
        <v>3300</v>
      </c>
      <c r="C35" s="16">
        <f t="shared" si="1"/>
        <v>121.51384441573742</v>
      </c>
      <c r="D35" s="17">
        <f t="shared" si="2"/>
        <v>254.09180501821777</v>
      </c>
      <c r="E35" s="17">
        <f t="shared" si="2"/>
        <v>478.63856484063064</v>
      </c>
      <c r="F35" s="17">
        <f t="shared" si="2"/>
        <v>982.6897490825783</v>
      </c>
      <c r="G35" s="17">
        <f t="shared" si="2"/>
        <v>1472.3730341474977</v>
      </c>
      <c r="H35" s="17">
        <f t="shared" si="2"/>
        <v>2835.6436456284027</v>
      </c>
      <c r="I35" s="17">
        <f t="shared" si="2"/>
        <v>4519.56254650233</v>
      </c>
      <c r="J35" s="17">
        <f t="shared" si="2"/>
        <v>7989.786584248668</v>
      </c>
      <c r="K35" s="17">
        <f t="shared" si="2"/>
        <v>16296.617874524138</v>
      </c>
      <c r="L35" s="17">
        <f t="shared" si="2"/>
        <v>29482.8824184937</v>
      </c>
      <c r="M35" s="17">
        <f t="shared" si="2"/>
        <v>47739.60091555814</v>
      </c>
      <c r="N35" s="18">
        <f t="shared" si="2"/>
        <v>98086.651408491</v>
      </c>
    </row>
    <row r="36" spans="2:14" ht="12.75">
      <c r="B36" s="5">
        <v>3500</v>
      </c>
      <c r="C36" s="16">
        <f t="shared" si="1"/>
        <v>117.70664756818329</v>
      </c>
      <c r="D36" s="17">
        <f t="shared" si="2"/>
        <v>246.13075725690265</v>
      </c>
      <c r="E36" s="17">
        <f t="shared" si="2"/>
        <v>463.64215645654133</v>
      </c>
      <c r="F36" s="17">
        <f t="shared" si="2"/>
        <v>951.9007197927897</v>
      </c>
      <c r="G36" s="17">
        <f t="shared" si="2"/>
        <v>1426.2415501097491</v>
      </c>
      <c r="H36" s="17">
        <f t="shared" si="2"/>
        <v>2746.799007387123</v>
      </c>
      <c r="I36" s="17">
        <f t="shared" si="2"/>
        <v>4377.9583995666335</v>
      </c>
      <c r="J36" s="17">
        <f t="shared" si="2"/>
        <v>7739.455517509393</v>
      </c>
      <c r="K36" s="17">
        <f t="shared" si="2"/>
        <v>15786.022291806757</v>
      </c>
      <c r="L36" s="17">
        <f t="shared" si="2"/>
        <v>28559.142925761782</v>
      </c>
      <c r="M36" s="17">
        <f t="shared" si="2"/>
        <v>46243.85317600538</v>
      </c>
      <c r="N36" s="18">
        <f t="shared" si="2"/>
        <v>95013.4609269858</v>
      </c>
    </row>
    <row r="37" spans="2:14" ht="13.5" thickBot="1">
      <c r="B37" s="6">
        <v>4000</v>
      </c>
      <c r="C37" s="19">
        <f t="shared" si="1"/>
        <v>109.50333530242305</v>
      </c>
      <c r="D37" s="20">
        <f t="shared" si="2"/>
        <v>228.97720219692343</v>
      </c>
      <c r="E37" s="20">
        <f t="shared" si="2"/>
        <v>431.32961109430687</v>
      </c>
      <c r="F37" s="20">
        <f t="shared" si="2"/>
        <v>885.5600414046904</v>
      </c>
      <c r="G37" s="20">
        <f t="shared" si="2"/>
        <v>1326.8427052384359</v>
      </c>
      <c r="H37" s="20">
        <f t="shared" si="2"/>
        <v>2555.366743752018</v>
      </c>
      <c r="I37" s="20">
        <f t="shared" si="2"/>
        <v>4072.845981702983</v>
      </c>
      <c r="J37" s="20">
        <f t="shared" si="2"/>
        <v>7200.070770014027</v>
      </c>
      <c r="K37" s="20">
        <f t="shared" si="2"/>
        <v>14685.84933667328</v>
      </c>
      <c r="L37" s="20">
        <f t="shared" si="2"/>
        <v>26568.774732437854</v>
      </c>
      <c r="M37" s="20">
        <f t="shared" si="2"/>
        <v>43020.9870438696</v>
      </c>
      <c r="N37" s="21">
        <f t="shared" si="2"/>
        <v>88391.7016165511</v>
      </c>
    </row>
    <row r="38" spans="2:14" ht="12.75">
      <c r="B38" s="12">
        <v>575</v>
      </c>
      <c r="C38" s="55">
        <f>(2237)*(C$4^2.623)*((((5+14.696)^2-(2.5+14.696)^2)*1)/(0.6094*$B38*1))^0.541</f>
        <v>312.7242060856007</v>
      </c>
      <c r="D38" s="56">
        <f t="shared" si="2"/>
        <v>653.9226734142266</v>
      </c>
      <c r="E38" s="56">
        <f t="shared" si="2"/>
        <v>1231.8091482615623</v>
      </c>
      <c r="F38" s="56">
        <f t="shared" si="2"/>
        <v>2529.01941410807</v>
      </c>
      <c r="G38" s="56">
        <f t="shared" si="2"/>
        <v>3789.252906774055</v>
      </c>
      <c r="H38" s="56">
        <f t="shared" si="2"/>
        <v>7297.723251902755</v>
      </c>
      <c r="I38" s="56">
        <f t="shared" si="2"/>
        <v>11631.40394417567</v>
      </c>
      <c r="J38" s="56">
        <f t="shared" si="2"/>
        <v>20562.26332370858</v>
      </c>
      <c r="K38" s="56">
        <f t="shared" si="2"/>
        <v>41940.462925810745</v>
      </c>
      <c r="L38" s="56">
        <f t="shared" si="2"/>
        <v>75876.21839939467</v>
      </c>
      <c r="M38" s="22">
        <f t="shared" si="2"/>
        <v>122861.13460523367</v>
      </c>
      <c r="N38" s="22">
        <f t="shared" si="2"/>
        <v>252432.7193893207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38"/>
  <sheetViews>
    <sheetView zoomScalePageLayoutView="0" workbookViewId="0" topLeftCell="A1">
      <selection activeCell="B3" sqref="B3:N38"/>
    </sheetView>
  </sheetViews>
  <sheetFormatPr defaultColWidth="9.140625" defaultRowHeight="12.75"/>
  <cols>
    <col min="2" max="2" width="9.140625" style="2" customWidth="1"/>
    <col min="3" max="3" width="8.140625" style="0" customWidth="1"/>
  </cols>
  <sheetData>
    <row r="1" ht="12.75">
      <c r="D1" t="s">
        <v>17</v>
      </c>
    </row>
    <row r="2" ht="13.5" thickBot="1">
      <c r="D2" t="s">
        <v>18</v>
      </c>
    </row>
    <row r="3" spans="2:23" ht="39.75" thickBot="1" thickTop="1">
      <c r="B3" s="11" t="s">
        <v>0</v>
      </c>
      <c r="C3" s="10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9" t="s">
        <v>14</v>
      </c>
      <c r="O3" s="1"/>
      <c r="P3" s="1"/>
      <c r="Q3" s="1"/>
      <c r="R3" s="1"/>
      <c r="S3" s="1"/>
      <c r="T3" s="2"/>
      <c r="U3" s="2"/>
      <c r="V3" s="2"/>
      <c r="W3" s="2"/>
    </row>
    <row r="4" spans="2:23" ht="14.25" hidden="1" thickBot="1" thickTop="1">
      <c r="B4" s="7"/>
      <c r="C4" s="3">
        <v>0.622</v>
      </c>
      <c r="D4" s="3">
        <v>0.824</v>
      </c>
      <c r="E4" s="3">
        <v>1.049</v>
      </c>
      <c r="F4" s="3">
        <v>1.38</v>
      </c>
      <c r="G4" s="3">
        <v>1.61</v>
      </c>
      <c r="H4" s="3">
        <v>2.067</v>
      </c>
      <c r="I4" s="3">
        <v>2.469</v>
      </c>
      <c r="J4" s="3">
        <v>3.068</v>
      </c>
      <c r="K4" s="3">
        <v>4.026</v>
      </c>
      <c r="L4" s="3">
        <v>5.047</v>
      </c>
      <c r="M4" s="3">
        <v>6.065</v>
      </c>
      <c r="N4" s="4">
        <v>7.981</v>
      </c>
      <c r="O4" s="1"/>
      <c r="P4" s="1"/>
      <c r="Q4" s="1"/>
      <c r="R4" s="1"/>
      <c r="S4" s="1"/>
      <c r="T4" s="2"/>
      <c r="U4" s="2"/>
      <c r="V4" s="2"/>
      <c r="W4" s="2"/>
    </row>
    <row r="5" spans="2:14" ht="12.75">
      <c r="B5" s="5">
        <v>10</v>
      </c>
      <c r="C5" s="23">
        <f>(2237)*(C$4^2.623)*((((10+14.696)^2-(5+14.696)^2)*1)/(0.6094*$B5*1))^0.541</f>
        <v>4502.778245413551</v>
      </c>
      <c r="D5" s="24">
        <f aca="true" t="shared" si="0" ref="D5:N5">(2237)*(D$4^2.623)*((((10+14.696)^2-(5+14.696)^2)*1)/(0.6094*$B5*1))^0.541</f>
        <v>9415.544849848537</v>
      </c>
      <c r="E5" s="24">
        <f t="shared" si="0"/>
        <v>17736.27793230474</v>
      </c>
      <c r="F5" s="24">
        <f t="shared" si="0"/>
        <v>36414.23778035672</v>
      </c>
      <c r="G5" s="24">
        <f t="shared" si="0"/>
        <v>54559.78534108716</v>
      </c>
      <c r="H5" s="24">
        <f t="shared" si="0"/>
        <v>105076.70612079745</v>
      </c>
      <c r="I5" s="24">
        <f t="shared" si="0"/>
        <v>167475.4675981672</v>
      </c>
      <c r="J5" s="24">
        <f t="shared" si="0"/>
        <v>296066.9822441451</v>
      </c>
      <c r="K5" s="24">
        <f t="shared" si="0"/>
        <v>603882.2719505809</v>
      </c>
      <c r="L5" s="24">
        <f t="shared" si="0"/>
        <v>1092508.2833515045</v>
      </c>
      <c r="M5" s="24">
        <f t="shared" si="0"/>
        <v>1769023.4185320549</v>
      </c>
      <c r="N5" s="48">
        <f t="shared" si="0"/>
        <v>3634667.6566050234</v>
      </c>
    </row>
    <row r="6" spans="2:14" ht="12.75">
      <c r="B6" s="5">
        <v>20</v>
      </c>
      <c r="C6" s="26">
        <f aca="true" t="shared" si="1" ref="C6:N27">(2237)*(C$4^2.623)*((((10+14.696)^2-(5+14.696)^2)*1)/(0.6094*$B6*1))^0.541</f>
        <v>3094.7340374065616</v>
      </c>
      <c r="D6" s="27">
        <f t="shared" si="1"/>
        <v>6471.250756626618</v>
      </c>
      <c r="E6" s="27">
        <f t="shared" si="1"/>
        <v>12190.043573634868</v>
      </c>
      <c r="F6" s="27">
        <f t="shared" si="1"/>
        <v>25027.299805375125</v>
      </c>
      <c r="G6" s="27">
        <f t="shared" si="1"/>
        <v>37498.63208134746</v>
      </c>
      <c r="H6" s="27">
        <f t="shared" si="1"/>
        <v>72218.6262007962</v>
      </c>
      <c r="I6" s="27">
        <f t="shared" si="1"/>
        <v>115104.94227304014</v>
      </c>
      <c r="J6" s="27">
        <f t="shared" si="1"/>
        <v>203485.1634624633</v>
      </c>
      <c r="K6" s="27">
        <f t="shared" si="1"/>
        <v>415044.8722398111</v>
      </c>
      <c r="L6" s="27">
        <f t="shared" si="1"/>
        <v>750874.7680568907</v>
      </c>
      <c r="M6" s="27">
        <f t="shared" si="1"/>
        <v>1215839.7966581746</v>
      </c>
      <c r="N6" s="49">
        <f t="shared" si="1"/>
        <v>2498086.5364652714</v>
      </c>
    </row>
    <row r="7" spans="2:14" ht="12.75">
      <c r="B7" s="5">
        <v>30</v>
      </c>
      <c r="C7" s="26">
        <f t="shared" si="1"/>
        <v>2485.1806323244136</v>
      </c>
      <c r="D7" s="27">
        <f t="shared" si="1"/>
        <v>5196.642701083403</v>
      </c>
      <c r="E7" s="27">
        <f t="shared" si="1"/>
        <v>9789.035125543556</v>
      </c>
      <c r="F7" s="27">
        <f t="shared" si="1"/>
        <v>20097.804852987385</v>
      </c>
      <c r="G7" s="27">
        <f t="shared" si="1"/>
        <v>30112.724732015784</v>
      </c>
      <c r="H7" s="27">
        <f t="shared" si="1"/>
        <v>57994.105134055186</v>
      </c>
      <c r="I7" s="27">
        <f t="shared" si="1"/>
        <v>92433.33021971064</v>
      </c>
      <c r="J7" s="27">
        <f t="shared" si="1"/>
        <v>163405.76640507177</v>
      </c>
      <c r="K7" s="27">
        <f t="shared" si="1"/>
        <v>333295.6776151017</v>
      </c>
      <c r="L7" s="27">
        <f t="shared" si="1"/>
        <v>602978.9339958467</v>
      </c>
      <c r="M7" s="27">
        <f t="shared" si="1"/>
        <v>976362.2586438104</v>
      </c>
      <c r="N7" s="49">
        <f t="shared" si="1"/>
        <v>2006051.635860909</v>
      </c>
    </row>
    <row r="8" spans="2:14" ht="12.75">
      <c r="B8" s="5">
        <v>40</v>
      </c>
      <c r="C8" s="26">
        <f t="shared" si="1"/>
        <v>2126.993211810522</v>
      </c>
      <c r="D8" s="27">
        <f t="shared" si="1"/>
        <v>4447.6540681354445</v>
      </c>
      <c r="E8" s="27">
        <f t="shared" si="1"/>
        <v>8378.148047424474</v>
      </c>
      <c r="F8" s="27">
        <f t="shared" si="1"/>
        <v>17201.121696580343</v>
      </c>
      <c r="G8" s="27">
        <f t="shared" si="1"/>
        <v>25772.59787921742</v>
      </c>
      <c r="H8" s="27">
        <f t="shared" si="1"/>
        <v>49635.453592678205</v>
      </c>
      <c r="I8" s="27">
        <f t="shared" si="1"/>
        <v>79110.97622649597</v>
      </c>
      <c r="J8" s="27">
        <f t="shared" si="1"/>
        <v>139854.20270606427</v>
      </c>
      <c r="K8" s="27">
        <f t="shared" si="1"/>
        <v>285257.9947679907</v>
      </c>
      <c r="L8" s="27">
        <f t="shared" si="1"/>
        <v>516071.9839806356</v>
      </c>
      <c r="M8" s="27">
        <f t="shared" si="1"/>
        <v>835639.8200564606</v>
      </c>
      <c r="N8" s="49">
        <f t="shared" si="1"/>
        <v>1716920.7567929227</v>
      </c>
    </row>
    <row r="9" spans="2:14" ht="12.75">
      <c r="B9" s="5">
        <v>50</v>
      </c>
      <c r="C9" s="26">
        <f t="shared" si="1"/>
        <v>1885.114729518055</v>
      </c>
      <c r="D9" s="27">
        <f t="shared" si="1"/>
        <v>3941.873509086649</v>
      </c>
      <c r="E9" s="27">
        <f t="shared" si="1"/>
        <v>7425.397600041686</v>
      </c>
      <c r="F9" s="27">
        <f t="shared" si="1"/>
        <v>15245.03590063399</v>
      </c>
      <c r="G9" s="27">
        <f t="shared" si="1"/>
        <v>22841.77664991371</v>
      </c>
      <c r="H9" s="27">
        <f t="shared" si="1"/>
        <v>43990.98415279892</v>
      </c>
      <c r="I9" s="27">
        <f t="shared" si="1"/>
        <v>70114.59450036337</v>
      </c>
      <c r="J9" s="27">
        <f t="shared" si="1"/>
        <v>123950.19224428601</v>
      </c>
      <c r="K9" s="27">
        <f t="shared" si="1"/>
        <v>252818.88285491487</v>
      </c>
      <c r="L9" s="27">
        <f t="shared" si="1"/>
        <v>457385.0509214348</v>
      </c>
      <c r="M9" s="27">
        <f t="shared" si="1"/>
        <v>740612.1113190372</v>
      </c>
      <c r="N9" s="49">
        <f t="shared" si="1"/>
        <v>1521675.0998892933</v>
      </c>
    </row>
    <row r="10" spans="2:14" ht="12.75">
      <c r="B10" s="5">
        <v>60</v>
      </c>
      <c r="C10" s="26">
        <f t="shared" si="1"/>
        <v>1708.0506018238432</v>
      </c>
      <c r="D10" s="27">
        <f t="shared" si="1"/>
        <v>3571.6231559180706</v>
      </c>
      <c r="E10" s="27">
        <f t="shared" si="1"/>
        <v>6727.948512064845</v>
      </c>
      <c r="F10" s="27">
        <f t="shared" si="1"/>
        <v>13813.107678364562</v>
      </c>
      <c r="G10" s="27">
        <f t="shared" si="1"/>
        <v>20696.305504750577</v>
      </c>
      <c r="H10" s="27">
        <f t="shared" si="1"/>
        <v>39859.02066354401</v>
      </c>
      <c r="I10" s="27">
        <f t="shared" si="1"/>
        <v>63528.90540704533</v>
      </c>
      <c r="J10" s="27">
        <f t="shared" si="1"/>
        <v>112307.85964584764</v>
      </c>
      <c r="K10" s="27">
        <f t="shared" si="1"/>
        <v>229072.23536636907</v>
      </c>
      <c r="L10" s="27">
        <f t="shared" si="1"/>
        <v>414424.0131693817</v>
      </c>
      <c r="M10" s="27">
        <f t="shared" si="1"/>
        <v>671048.2617574777</v>
      </c>
      <c r="N10" s="49">
        <f t="shared" si="1"/>
        <v>1378747.950694091</v>
      </c>
    </row>
    <row r="11" spans="2:14" ht="12.75">
      <c r="B11" s="5">
        <v>70</v>
      </c>
      <c r="C11" s="26">
        <f t="shared" si="1"/>
        <v>1571.3846973758252</v>
      </c>
      <c r="D11" s="27">
        <f t="shared" si="1"/>
        <v>3285.8476007736163</v>
      </c>
      <c r="E11" s="27">
        <f t="shared" si="1"/>
        <v>6189.626539929345</v>
      </c>
      <c r="F11" s="27">
        <f t="shared" si="1"/>
        <v>12707.882310869127</v>
      </c>
      <c r="G11" s="27">
        <f t="shared" si="1"/>
        <v>19040.33623339585</v>
      </c>
      <c r="H11" s="27">
        <f t="shared" si="1"/>
        <v>36669.78897241096</v>
      </c>
      <c r="I11" s="27">
        <f t="shared" si="1"/>
        <v>58445.78005538678</v>
      </c>
      <c r="J11" s="27">
        <f t="shared" si="1"/>
        <v>103321.79377711304</v>
      </c>
      <c r="K11" s="27">
        <f t="shared" si="1"/>
        <v>210743.5253171203</v>
      </c>
      <c r="L11" s="27">
        <f t="shared" si="1"/>
        <v>381264.7891251446</v>
      </c>
      <c r="M11" s="27">
        <f t="shared" si="1"/>
        <v>617355.8140492954</v>
      </c>
      <c r="N11" s="49">
        <f t="shared" si="1"/>
        <v>1268430.472109875</v>
      </c>
    </row>
    <row r="12" spans="2:14" ht="12.75">
      <c r="B12" s="5">
        <v>80</v>
      </c>
      <c r="C12" s="26">
        <f t="shared" si="1"/>
        <v>1461.8704122565928</v>
      </c>
      <c r="D12" s="27">
        <f t="shared" si="1"/>
        <v>3056.847501936964</v>
      </c>
      <c r="E12" s="27">
        <f t="shared" si="1"/>
        <v>5758.253797909274</v>
      </c>
      <c r="F12" s="27">
        <f t="shared" si="1"/>
        <v>11822.23371763905</v>
      </c>
      <c r="G12" s="27">
        <f t="shared" si="1"/>
        <v>17713.360850147958</v>
      </c>
      <c r="H12" s="27">
        <f t="shared" si="1"/>
        <v>34114.16670404276</v>
      </c>
      <c r="I12" s="27">
        <f t="shared" si="1"/>
        <v>54372.52680830444</v>
      </c>
      <c r="J12" s="27">
        <f t="shared" si="1"/>
        <v>96121.00303399749</v>
      </c>
      <c r="K12" s="27">
        <f t="shared" si="1"/>
        <v>196056.2074648125</v>
      </c>
      <c r="L12" s="27">
        <f t="shared" si="1"/>
        <v>354693.3576406054</v>
      </c>
      <c r="M12" s="27">
        <f t="shared" si="1"/>
        <v>574330.5251097275</v>
      </c>
      <c r="N12" s="49">
        <f t="shared" si="1"/>
        <v>1180029.931740262</v>
      </c>
    </row>
    <row r="13" spans="2:14" ht="12.75">
      <c r="B13" s="5">
        <v>90</v>
      </c>
      <c r="C13" s="26">
        <f t="shared" si="1"/>
        <v>1371.6249032630597</v>
      </c>
      <c r="D13" s="27">
        <f t="shared" si="1"/>
        <v>2868.139421921804</v>
      </c>
      <c r="E13" s="27">
        <f t="shared" si="1"/>
        <v>5402.780056495965</v>
      </c>
      <c r="F13" s="27">
        <f t="shared" si="1"/>
        <v>11092.41287282016</v>
      </c>
      <c r="G13" s="27">
        <f t="shared" si="1"/>
        <v>16619.863606818333</v>
      </c>
      <c r="H13" s="27">
        <f t="shared" si="1"/>
        <v>32008.200051811065</v>
      </c>
      <c r="I13" s="27">
        <f t="shared" si="1"/>
        <v>51015.95271258447</v>
      </c>
      <c r="J13" s="27">
        <f t="shared" si="1"/>
        <v>90187.17417266783</v>
      </c>
      <c r="K13" s="27">
        <f t="shared" si="1"/>
        <v>183953.08800520736</v>
      </c>
      <c r="L13" s="27">
        <f t="shared" si="1"/>
        <v>332797.1058740136</v>
      </c>
      <c r="M13" s="27">
        <f t="shared" si="1"/>
        <v>538875.4326921699</v>
      </c>
      <c r="N13" s="49">
        <f t="shared" si="1"/>
        <v>1107183.2546855437</v>
      </c>
    </row>
    <row r="14" spans="2:14" ht="12.75">
      <c r="B14" s="5">
        <v>100</v>
      </c>
      <c r="C14" s="26">
        <f t="shared" si="1"/>
        <v>1295.628698525921</v>
      </c>
      <c r="D14" s="27">
        <f t="shared" si="1"/>
        <v>2709.227382482677</v>
      </c>
      <c r="E14" s="27">
        <f t="shared" si="1"/>
        <v>5103.4338005724885</v>
      </c>
      <c r="F14" s="27">
        <f t="shared" si="1"/>
        <v>10477.827006300615</v>
      </c>
      <c r="G14" s="27">
        <f t="shared" si="1"/>
        <v>15699.023984876261</v>
      </c>
      <c r="H14" s="27">
        <f t="shared" si="1"/>
        <v>30234.754761762837</v>
      </c>
      <c r="I14" s="27">
        <f t="shared" si="1"/>
        <v>48189.364497408125</v>
      </c>
      <c r="J14" s="27">
        <f t="shared" si="1"/>
        <v>85190.26653648767</v>
      </c>
      <c r="K14" s="27">
        <f t="shared" si="1"/>
        <v>173760.98919975755</v>
      </c>
      <c r="L14" s="27">
        <f t="shared" si="1"/>
        <v>314358.16026012064</v>
      </c>
      <c r="M14" s="27">
        <f t="shared" si="1"/>
        <v>509018.5180114409</v>
      </c>
      <c r="N14" s="49">
        <f t="shared" si="1"/>
        <v>1045838.6953206304</v>
      </c>
    </row>
    <row r="15" spans="2:14" ht="12.75">
      <c r="B15" s="5">
        <v>125</v>
      </c>
      <c r="C15" s="26">
        <f t="shared" si="1"/>
        <v>1148.2917434882238</v>
      </c>
      <c r="D15" s="27">
        <f t="shared" si="1"/>
        <v>2401.1381023564372</v>
      </c>
      <c r="E15" s="27">
        <f t="shared" si="1"/>
        <v>4523.078952560631</v>
      </c>
      <c r="F15" s="27">
        <f t="shared" si="1"/>
        <v>9286.304212558489</v>
      </c>
      <c r="G15" s="27">
        <f t="shared" si="1"/>
        <v>13913.754490902355</v>
      </c>
      <c r="H15" s="27">
        <f t="shared" si="1"/>
        <v>26796.503735077567</v>
      </c>
      <c r="I15" s="27">
        <f t="shared" si="1"/>
        <v>42709.34214352865</v>
      </c>
      <c r="J15" s="27">
        <f t="shared" si="1"/>
        <v>75502.55702170434</v>
      </c>
      <c r="K15" s="27">
        <f t="shared" si="1"/>
        <v>154001.14976261172</v>
      </c>
      <c r="L15" s="27">
        <f t="shared" si="1"/>
        <v>278609.8211127442</v>
      </c>
      <c r="M15" s="27">
        <f t="shared" si="1"/>
        <v>451133.69453776075</v>
      </c>
      <c r="N15" s="49">
        <f t="shared" si="1"/>
        <v>926907.485318526</v>
      </c>
    </row>
    <row r="16" spans="2:14" ht="12.75">
      <c r="B16" s="5">
        <v>150</v>
      </c>
      <c r="C16" s="26">
        <f t="shared" si="1"/>
        <v>1040.4355622619548</v>
      </c>
      <c r="D16" s="27">
        <f t="shared" si="1"/>
        <v>2175.605185494781</v>
      </c>
      <c r="E16" s="27">
        <f t="shared" si="1"/>
        <v>4098.237420803065</v>
      </c>
      <c r="F16" s="27">
        <f t="shared" si="1"/>
        <v>8414.064804976048</v>
      </c>
      <c r="G16" s="27">
        <f t="shared" si="1"/>
        <v>12606.870213088185</v>
      </c>
      <c r="H16" s="27">
        <f t="shared" si="1"/>
        <v>24279.574932383824</v>
      </c>
      <c r="I16" s="27">
        <f t="shared" si="1"/>
        <v>38697.760093575154</v>
      </c>
      <c r="J16" s="27">
        <f t="shared" si="1"/>
        <v>68410.79003882768</v>
      </c>
      <c r="K16" s="27">
        <f t="shared" si="1"/>
        <v>139536.20562969206</v>
      </c>
      <c r="L16" s="27">
        <f t="shared" si="1"/>
        <v>252440.69508030335</v>
      </c>
      <c r="M16" s="27">
        <f t="shared" si="1"/>
        <v>408759.83110865386</v>
      </c>
      <c r="N16" s="49">
        <f t="shared" si="1"/>
        <v>839845.3756382733</v>
      </c>
    </row>
    <row r="17" spans="2:14" ht="12.75">
      <c r="B17" s="5">
        <v>175</v>
      </c>
      <c r="C17" s="26">
        <f t="shared" si="1"/>
        <v>957.1874038147866</v>
      </c>
      <c r="D17" s="27">
        <f t="shared" si="1"/>
        <v>2001.5289315009272</v>
      </c>
      <c r="E17" s="27">
        <f t="shared" si="1"/>
        <v>3770.325985884975</v>
      </c>
      <c r="F17" s="27">
        <f t="shared" si="1"/>
        <v>7740.831953778071</v>
      </c>
      <c r="G17" s="27">
        <f t="shared" si="1"/>
        <v>11598.15927789063</v>
      </c>
      <c r="H17" s="27">
        <f t="shared" si="1"/>
        <v>22336.89825512115</v>
      </c>
      <c r="I17" s="27">
        <f t="shared" si="1"/>
        <v>35601.44410758875</v>
      </c>
      <c r="J17" s="27">
        <f t="shared" si="1"/>
        <v>62937.05144778324</v>
      </c>
      <c r="K17" s="27">
        <f t="shared" si="1"/>
        <v>128371.52366695403</v>
      </c>
      <c r="L17" s="27">
        <f t="shared" si="1"/>
        <v>232242.20922994442</v>
      </c>
      <c r="M17" s="27">
        <f t="shared" si="1"/>
        <v>376053.8141084358</v>
      </c>
      <c r="N17" s="49">
        <f t="shared" si="1"/>
        <v>772646.9988831991</v>
      </c>
    </row>
    <row r="18" spans="2:14" ht="12.75">
      <c r="B18" s="5">
        <v>200</v>
      </c>
      <c r="C18" s="26">
        <f t="shared" si="1"/>
        <v>890.4782813262156</v>
      </c>
      <c r="D18" s="27">
        <f t="shared" si="1"/>
        <v>1862.0366668474426</v>
      </c>
      <c r="E18" s="27">
        <f t="shared" si="1"/>
        <v>3507.5612054335693</v>
      </c>
      <c r="F18" s="27">
        <f t="shared" si="1"/>
        <v>7201.351278510069</v>
      </c>
      <c r="G18" s="27">
        <f t="shared" si="1"/>
        <v>10789.850450562526</v>
      </c>
      <c r="H18" s="27">
        <f t="shared" si="1"/>
        <v>20780.176054455882</v>
      </c>
      <c r="I18" s="27">
        <f t="shared" si="1"/>
        <v>33120.27784246863</v>
      </c>
      <c r="J18" s="27">
        <f t="shared" si="1"/>
        <v>58550.78867691202</v>
      </c>
      <c r="K18" s="27">
        <f t="shared" si="1"/>
        <v>119424.94574270006</v>
      </c>
      <c r="L18" s="27">
        <f t="shared" si="1"/>
        <v>216056.58672719102</v>
      </c>
      <c r="M18" s="27">
        <f t="shared" si="1"/>
        <v>349845.5503476769</v>
      </c>
      <c r="N18" s="49">
        <f t="shared" si="1"/>
        <v>718799.0239897689</v>
      </c>
    </row>
    <row r="19" spans="2:14" ht="12.75">
      <c r="B19" s="5">
        <v>250</v>
      </c>
      <c r="C19" s="26">
        <f t="shared" si="1"/>
        <v>789.2144249088043</v>
      </c>
      <c r="D19" s="27">
        <f t="shared" si="1"/>
        <v>1650.2886460032162</v>
      </c>
      <c r="E19" s="27">
        <f t="shared" si="1"/>
        <v>3108.6865986848084</v>
      </c>
      <c r="F19" s="27">
        <f t="shared" si="1"/>
        <v>6382.424397112904</v>
      </c>
      <c r="G19" s="27">
        <f t="shared" si="1"/>
        <v>9562.844818079464</v>
      </c>
      <c r="H19" s="27">
        <f t="shared" si="1"/>
        <v>18417.085557545637</v>
      </c>
      <c r="I19" s="27">
        <f t="shared" si="1"/>
        <v>29353.889452906264</v>
      </c>
      <c r="J19" s="27">
        <f t="shared" si="1"/>
        <v>51892.480684408656</v>
      </c>
      <c r="K19" s="27">
        <f t="shared" si="1"/>
        <v>105844.11978439055</v>
      </c>
      <c r="L19" s="27">
        <f t="shared" si="1"/>
        <v>191486.9552884617</v>
      </c>
      <c r="M19" s="27">
        <f t="shared" si="1"/>
        <v>310061.63835162536</v>
      </c>
      <c r="N19" s="49">
        <f t="shared" si="1"/>
        <v>637058.2755799711</v>
      </c>
    </row>
    <row r="20" spans="2:14" ht="12.75">
      <c r="B20" s="5">
        <v>300</v>
      </c>
      <c r="C20" s="26">
        <f t="shared" si="1"/>
        <v>715.0854811782054</v>
      </c>
      <c r="D20" s="27">
        <f t="shared" si="1"/>
        <v>1495.2811470045067</v>
      </c>
      <c r="E20" s="27">
        <f t="shared" si="1"/>
        <v>2816.6954152030808</v>
      </c>
      <c r="F20" s="27">
        <f t="shared" si="1"/>
        <v>5782.939182365272</v>
      </c>
      <c r="G20" s="27">
        <f t="shared" si="1"/>
        <v>8664.630640727377</v>
      </c>
      <c r="H20" s="27">
        <f t="shared" si="1"/>
        <v>16687.214617674406</v>
      </c>
      <c r="I20" s="27">
        <f t="shared" si="1"/>
        <v>26596.751784293396</v>
      </c>
      <c r="J20" s="27">
        <f t="shared" si="1"/>
        <v>47018.349321262045</v>
      </c>
      <c r="K20" s="27">
        <f t="shared" si="1"/>
        <v>95902.4454407944</v>
      </c>
      <c r="L20" s="27">
        <f t="shared" si="1"/>
        <v>173501.06287986526</v>
      </c>
      <c r="M20" s="27">
        <f t="shared" si="1"/>
        <v>280938.3215229437</v>
      </c>
      <c r="N20" s="49">
        <f t="shared" si="1"/>
        <v>577220.9796904074</v>
      </c>
    </row>
    <row r="21" spans="2:14" ht="12.75">
      <c r="B21" s="5">
        <v>350</v>
      </c>
      <c r="C21" s="26">
        <f t="shared" si="1"/>
        <v>657.8694924138723</v>
      </c>
      <c r="D21" s="27">
        <f t="shared" si="1"/>
        <v>1375.6395215507684</v>
      </c>
      <c r="E21" s="27">
        <f t="shared" si="1"/>
        <v>2591.3237394094763</v>
      </c>
      <c r="F21" s="27">
        <f t="shared" si="1"/>
        <v>5320.23004899304</v>
      </c>
      <c r="G21" s="27">
        <f t="shared" si="1"/>
        <v>7971.3493164161555</v>
      </c>
      <c r="H21" s="27">
        <f t="shared" si="1"/>
        <v>15352.023917816055</v>
      </c>
      <c r="I21" s="27">
        <f t="shared" si="1"/>
        <v>24468.671308165463</v>
      </c>
      <c r="J21" s="27">
        <f t="shared" si="1"/>
        <v>43256.27972637903</v>
      </c>
      <c r="K21" s="27">
        <f t="shared" si="1"/>
        <v>88229.0226329761</v>
      </c>
      <c r="L21" s="27">
        <f t="shared" si="1"/>
        <v>159618.75772107777</v>
      </c>
      <c r="M21" s="27">
        <f t="shared" si="1"/>
        <v>258459.66090010057</v>
      </c>
      <c r="N21" s="49">
        <f t="shared" si="1"/>
        <v>531035.9151662498</v>
      </c>
    </row>
    <row r="22" spans="2:14" ht="12.75">
      <c r="B22" s="5">
        <v>400</v>
      </c>
      <c r="C22" s="26">
        <f t="shared" si="1"/>
        <v>612.0206895817124</v>
      </c>
      <c r="D22" s="27">
        <f t="shared" si="1"/>
        <v>1279.7672764945573</v>
      </c>
      <c r="E22" s="27">
        <f t="shared" si="1"/>
        <v>2410.7269910079917</v>
      </c>
      <c r="F22" s="27">
        <f t="shared" si="1"/>
        <v>4949.44803014156</v>
      </c>
      <c r="G22" s="27">
        <f t="shared" si="1"/>
        <v>7415.803228128007</v>
      </c>
      <c r="H22" s="27">
        <f t="shared" si="1"/>
        <v>14282.09754822581</v>
      </c>
      <c r="I22" s="27">
        <f t="shared" si="1"/>
        <v>22763.37975823107</v>
      </c>
      <c r="J22" s="27">
        <f t="shared" si="1"/>
        <v>40241.62611605501</v>
      </c>
      <c r="K22" s="27">
        <f t="shared" si="1"/>
        <v>82080.09019360921</v>
      </c>
      <c r="L22" s="27">
        <f t="shared" si="1"/>
        <v>148494.47085953722</v>
      </c>
      <c r="M22" s="27">
        <f t="shared" si="1"/>
        <v>240446.86935204588</v>
      </c>
      <c r="N22" s="49">
        <f t="shared" si="1"/>
        <v>494026.506382272</v>
      </c>
    </row>
    <row r="23" spans="2:14" ht="12.75">
      <c r="B23" s="5">
        <v>450</v>
      </c>
      <c r="C23" s="26">
        <f t="shared" si="1"/>
        <v>574.2388737772483</v>
      </c>
      <c r="D23" s="27">
        <f t="shared" si="1"/>
        <v>1200.7635232944092</v>
      </c>
      <c r="E23" s="27">
        <f t="shared" si="1"/>
        <v>2261.905807868964</v>
      </c>
      <c r="F23" s="27">
        <f t="shared" si="1"/>
        <v>4643.904219300162</v>
      </c>
      <c r="G23" s="27">
        <f t="shared" si="1"/>
        <v>6958.004143265737</v>
      </c>
      <c r="H23" s="27">
        <f t="shared" si="1"/>
        <v>13400.422160360657</v>
      </c>
      <c r="I23" s="27">
        <f t="shared" si="1"/>
        <v>21358.13017148858</v>
      </c>
      <c r="J23" s="27">
        <f t="shared" si="1"/>
        <v>37757.39358687691</v>
      </c>
      <c r="K23" s="27">
        <f t="shared" si="1"/>
        <v>77013.047687206</v>
      </c>
      <c r="L23" s="27">
        <f t="shared" si="1"/>
        <v>139327.4756231003</v>
      </c>
      <c r="M23" s="27">
        <f t="shared" si="1"/>
        <v>225603.38532730174</v>
      </c>
      <c r="N23" s="49">
        <f t="shared" si="1"/>
        <v>463528.8144179452</v>
      </c>
    </row>
    <row r="24" spans="2:14" ht="12.75">
      <c r="B24" s="5">
        <v>500</v>
      </c>
      <c r="C24" s="26">
        <f t="shared" si="1"/>
        <v>542.4226134310111</v>
      </c>
      <c r="D24" s="27">
        <f t="shared" si="1"/>
        <v>1134.2340586134453</v>
      </c>
      <c r="E24" s="27">
        <f t="shared" si="1"/>
        <v>2136.582728314199</v>
      </c>
      <c r="F24" s="27">
        <f t="shared" si="1"/>
        <v>4386.604213307261</v>
      </c>
      <c r="G24" s="27">
        <f t="shared" si="1"/>
        <v>6572.489192220793</v>
      </c>
      <c r="H24" s="27">
        <f t="shared" si="1"/>
        <v>12657.958806392555</v>
      </c>
      <c r="I24" s="27">
        <f t="shared" si="1"/>
        <v>20174.76230651798</v>
      </c>
      <c r="J24" s="27">
        <f t="shared" si="1"/>
        <v>35665.408666988995</v>
      </c>
      <c r="K24" s="27">
        <f t="shared" si="1"/>
        <v>72746.06527419749</v>
      </c>
      <c r="L24" s="27">
        <f t="shared" si="1"/>
        <v>131607.902044513</v>
      </c>
      <c r="M24" s="27">
        <f t="shared" si="1"/>
        <v>213103.61150434345</v>
      </c>
      <c r="N24" s="49">
        <f t="shared" si="1"/>
        <v>437846.5520164193</v>
      </c>
    </row>
    <row r="25" spans="2:14" ht="12.75">
      <c r="B25" s="5">
        <v>550</v>
      </c>
      <c r="C25" s="26">
        <f t="shared" si="1"/>
        <v>515.1626210827246</v>
      </c>
      <c r="D25" s="27">
        <f t="shared" si="1"/>
        <v>1077.2319886529144</v>
      </c>
      <c r="E25" s="27">
        <f t="shared" si="1"/>
        <v>2029.2066208600543</v>
      </c>
      <c r="F25" s="27">
        <f t="shared" si="1"/>
        <v>4166.151019932191</v>
      </c>
      <c r="G25" s="27">
        <f t="shared" si="1"/>
        <v>6242.182157350238</v>
      </c>
      <c r="H25" s="27">
        <f t="shared" si="1"/>
        <v>12021.82039390162</v>
      </c>
      <c r="I25" s="27">
        <f t="shared" si="1"/>
        <v>19160.859396708474</v>
      </c>
      <c r="J25" s="27">
        <f t="shared" si="1"/>
        <v>33873.007791201606</v>
      </c>
      <c r="K25" s="27">
        <f t="shared" si="1"/>
        <v>69090.13881825744</v>
      </c>
      <c r="L25" s="27">
        <f t="shared" si="1"/>
        <v>124993.81495840414</v>
      </c>
      <c r="M25" s="27">
        <f t="shared" si="1"/>
        <v>202393.8758201038</v>
      </c>
      <c r="N25" s="49">
        <f t="shared" si="1"/>
        <v>415842.1344974044</v>
      </c>
    </row>
    <row r="26" spans="2:14" ht="12.75">
      <c r="B26" s="5">
        <v>600</v>
      </c>
      <c r="C26" s="26">
        <f t="shared" si="1"/>
        <v>491.47420939762304</v>
      </c>
      <c r="D26" s="27">
        <f t="shared" si="1"/>
        <v>1027.698280687186</v>
      </c>
      <c r="E26" s="27">
        <f t="shared" si="1"/>
        <v>1935.8988383038586</v>
      </c>
      <c r="F26" s="27">
        <f t="shared" si="1"/>
        <v>3974.5814136299277</v>
      </c>
      <c r="G26" s="27">
        <f t="shared" si="1"/>
        <v>5955.15166502544</v>
      </c>
      <c r="H26" s="27">
        <f t="shared" si="1"/>
        <v>11469.028287019779</v>
      </c>
      <c r="I26" s="27">
        <f t="shared" si="1"/>
        <v>18279.797170812446</v>
      </c>
      <c r="J26" s="27">
        <f t="shared" si="1"/>
        <v>32315.445730731797</v>
      </c>
      <c r="K26" s="27">
        <f t="shared" si="1"/>
        <v>65913.20869031463</v>
      </c>
      <c r="L26" s="27">
        <f t="shared" si="1"/>
        <v>119246.29985219728</v>
      </c>
      <c r="M26" s="27">
        <f t="shared" si="1"/>
        <v>193087.3204592092</v>
      </c>
      <c r="N26" s="49">
        <f t="shared" si="1"/>
        <v>396720.7167647229</v>
      </c>
    </row>
    <row r="27" spans="2:14" ht="12.75">
      <c r="B27" s="5">
        <v>700</v>
      </c>
      <c r="C27" s="26">
        <f t="shared" si="1"/>
        <v>452.1499837169088</v>
      </c>
      <c r="D27" s="27">
        <f t="shared" si="1"/>
        <v>945.4692677529005</v>
      </c>
      <c r="E27" s="27">
        <f t="shared" si="1"/>
        <v>1781.0021593798522</v>
      </c>
      <c r="F27" s="27">
        <f aca="true" t="shared" si="2" ref="D27:N38">(2237)*(F$4^2.623)*((((10+14.696)^2-(5+14.696)^2)*1)/(0.6094*$B27*1))^0.541</f>
        <v>3656.5640415942275</v>
      </c>
      <c r="G27" s="27">
        <f t="shared" si="2"/>
        <v>5478.663329400734</v>
      </c>
      <c r="H27" s="27">
        <f t="shared" si="2"/>
        <v>10551.359265790681</v>
      </c>
      <c r="I27" s="27">
        <f t="shared" si="2"/>
        <v>16817.179487935948</v>
      </c>
      <c r="J27" s="27">
        <f t="shared" si="2"/>
        <v>29729.796562191077</v>
      </c>
      <c r="K27" s="27">
        <f t="shared" si="2"/>
        <v>60639.30856632882</v>
      </c>
      <c r="L27" s="27">
        <f t="shared" si="2"/>
        <v>109705.06998232202</v>
      </c>
      <c r="M27" s="27">
        <f t="shared" si="2"/>
        <v>177637.8640673291</v>
      </c>
      <c r="N27" s="49">
        <f t="shared" si="2"/>
        <v>364977.982965137</v>
      </c>
    </row>
    <row r="28" spans="2:14" ht="12.75">
      <c r="B28" s="5">
        <v>800</v>
      </c>
      <c r="C28" s="26">
        <f aca="true" t="shared" si="3" ref="C28:C38">(2237)*(C$4^2.623)*((((10+14.696)^2-(5+14.696)^2)*1)/(0.6094*$B28*1))^0.541</f>
        <v>420.63836067760985</v>
      </c>
      <c r="D28" s="27">
        <f t="shared" si="2"/>
        <v>879.5768156162109</v>
      </c>
      <c r="E28" s="27">
        <f t="shared" si="2"/>
        <v>1656.879034974979</v>
      </c>
      <c r="F28" s="27">
        <f t="shared" si="2"/>
        <v>3401.7276557769173</v>
      </c>
      <c r="G28" s="27">
        <f t="shared" si="2"/>
        <v>5096.839642985658</v>
      </c>
      <c r="H28" s="27">
        <f t="shared" si="2"/>
        <v>9816.004919424096</v>
      </c>
      <c r="I28" s="27">
        <f t="shared" si="2"/>
        <v>15645.142244338786</v>
      </c>
      <c r="J28" s="27">
        <f t="shared" si="2"/>
        <v>27657.842175282676</v>
      </c>
      <c r="K28" s="27">
        <f t="shared" si="2"/>
        <v>56413.18205583389</v>
      </c>
      <c r="L28" s="27">
        <f t="shared" si="2"/>
        <v>102059.41049923497</v>
      </c>
      <c r="M28" s="27">
        <f t="shared" si="2"/>
        <v>165257.7742485034</v>
      </c>
      <c r="N28" s="49">
        <f t="shared" si="2"/>
        <v>339541.62549300696</v>
      </c>
    </row>
    <row r="29" spans="2:14" ht="12.75">
      <c r="B29" s="5">
        <v>900</v>
      </c>
      <c r="C29" s="26">
        <f t="shared" si="3"/>
        <v>394.6711322261094</v>
      </c>
      <c r="D29" s="27">
        <f t="shared" si="2"/>
        <v>825.277982587868</v>
      </c>
      <c r="E29" s="27">
        <f t="shared" si="2"/>
        <v>1554.595076972698</v>
      </c>
      <c r="F29" s="27">
        <f t="shared" si="2"/>
        <v>3191.7291215846262</v>
      </c>
      <c r="G29" s="27">
        <f t="shared" si="2"/>
        <v>4782.196919538212</v>
      </c>
      <c r="H29" s="27">
        <f t="shared" si="2"/>
        <v>9210.034408762333</v>
      </c>
      <c r="I29" s="27">
        <f t="shared" si="2"/>
        <v>14679.322146142043</v>
      </c>
      <c r="J29" s="27">
        <f t="shared" si="2"/>
        <v>25950.443199392415</v>
      </c>
      <c r="K29" s="27">
        <f t="shared" si="2"/>
        <v>52930.63238119148</v>
      </c>
      <c r="L29" s="27">
        <f t="shared" si="2"/>
        <v>95758.98648705056</v>
      </c>
      <c r="M29" s="27">
        <f t="shared" si="2"/>
        <v>155055.93157684477</v>
      </c>
      <c r="N29" s="49">
        <f t="shared" si="2"/>
        <v>318580.73418540624</v>
      </c>
    </row>
    <row r="30" spans="2:14" ht="12.75">
      <c r="B30" s="5">
        <v>1000</v>
      </c>
      <c r="C30" s="26">
        <f t="shared" si="3"/>
        <v>372.80399632245224</v>
      </c>
      <c r="D30" s="27">
        <f t="shared" si="2"/>
        <v>779.552657551412</v>
      </c>
      <c r="E30" s="27">
        <f t="shared" si="2"/>
        <v>1468.4612327475709</v>
      </c>
      <c r="F30" s="27">
        <f t="shared" si="2"/>
        <v>3014.888281780397</v>
      </c>
      <c r="G30" s="27">
        <f t="shared" si="2"/>
        <v>4517.2346726980195</v>
      </c>
      <c r="H30" s="27">
        <f t="shared" si="2"/>
        <v>8699.74354214181</v>
      </c>
      <c r="I30" s="27">
        <f t="shared" si="2"/>
        <v>13866.000101196145</v>
      </c>
      <c r="J30" s="27">
        <f t="shared" si="2"/>
        <v>24512.633788299874</v>
      </c>
      <c r="K30" s="27">
        <f t="shared" si="2"/>
        <v>49997.9594866284</v>
      </c>
      <c r="L30" s="27">
        <f t="shared" si="2"/>
        <v>90453.36719916924</v>
      </c>
      <c r="M30" s="27">
        <f t="shared" si="2"/>
        <v>146464.90767972195</v>
      </c>
      <c r="N30" s="49">
        <f t="shared" si="2"/>
        <v>300929.4603984802</v>
      </c>
    </row>
    <row r="31" spans="2:14" ht="12.75">
      <c r="B31" s="5">
        <v>1500</v>
      </c>
      <c r="C31" s="26">
        <f t="shared" si="3"/>
        <v>299.3747637487163</v>
      </c>
      <c r="D31" s="27">
        <f t="shared" si="2"/>
        <v>626.0082911833384</v>
      </c>
      <c r="E31" s="27">
        <f t="shared" si="2"/>
        <v>1179.2261857829135</v>
      </c>
      <c r="F31" s="27">
        <f t="shared" si="2"/>
        <v>2421.061673132127</v>
      </c>
      <c r="G31" s="27">
        <f t="shared" si="2"/>
        <v>3627.498836591827</v>
      </c>
      <c r="H31" s="27">
        <f t="shared" si="2"/>
        <v>6986.20104208971</v>
      </c>
      <c r="I31" s="27">
        <f t="shared" si="2"/>
        <v>11134.88735470744</v>
      </c>
      <c r="J31" s="27">
        <f t="shared" si="2"/>
        <v>19684.509880853748</v>
      </c>
      <c r="K31" s="27">
        <f t="shared" si="2"/>
        <v>40150.12568771063</v>
      </c>
      <c r="L31" s="27">
        <f t="shared" si="2"/>
        <v>72637.24558388353</v>
      </c>
      <c r="M31" s="27">
        <f t="shared" si="2"/>
        <v>117616.48900396604</v>
      </c>
      <c r="N31" s="49">
        <f t="shared" si="2"/>
        <v>241656.97524846502</v>
      </c>
    </row>
    <row r="32" spans="2:14" ht="12.75">
      <c r="B32" s="5">
        <v>2000</v>
      </c>
      <c r="C32" s="26">
        <f t="shared" si="3"/>
        <v>256.22607950445956</v>
      </c>
      <c r="D32" s="27">
        <f t="shared" si="2"/>
        <v>535.7821353366521</v>
      </c>
      <c r="E32" s="27">
        <f t="shared" si="2"/>
        <v>1009.2651052102885</v>
      </c>
      <c r="F32" s="27">
        <f t="shared" si="2"/>
        <v>2072.1156752739557</v>
      </c>
      <c r="G32" s="27">
        <f t="shared" si="2"/>
        <v>3104.669858168356</v>
      </c>
      <c r="H32" s="27">
        <f t="shared" si="2"/>
        <v>5979.284563701947</v>
      </c>
      <c r="I32" s="27">
        <f t="shared" si="2"/>
        <v>9530.023495952415</v>
      </c>
      <c r="J32" s="27">
        <f t="shared" si="2"/>
        <v>16847.394652046984</v>
      </c>
      <c r="K32" s="27">
        <f t="shared" si="2"/>
        <v>34363.31495599385</v>
      </c>
      <c r="L32" s="27">
        <f t="shared" si="2"/>
        <v>62168.0880142019</v>
      </c>
      <c r="M32" s="27">
        <f t="shared" si="2"/>
        <v>100664.50319727333</v>
      </c>
      <c r="N32" s="49">
        <f t="shared" si="2"/>
        <v>206827.11721417072</v>
      </c>
    </row>
    <row r="33" spans="2:14" ht="12.75">
      <c r="B33" s="5">
        <v>2500</v>
      </c>
      <c r="C33" s="26">
        <f t="shared" si="3"/>
        <v>227.0884335119116</v>
      </c>
      <c r="D33" s="27">
        <f t="shared" si="2"/>
        <v>474.85379338659277</v>
      </c>
      <c r="E33" s="27">
        <f t="shared" si="2"/>
        <v>894.4929890965686</v>
      </c>
      <c r="F33" s="27">
        <f t="shared" si="2"/>
        <v>1836.477784242293</v>
      </c>
      <c r="G33" s="27">
        <f t="shared" si="2"/>
        <v>2751.6114519905054</v>
      </c>
      <c r="H33" s="27">
        <f t="shared" si="2"/>
        <v>5299.3292787333</v>
      </c>
      <c r="I33" s="27">
        <f t="shared" si="2"/>
        <v>8446.283497811855</v>
      </c>
      <c r="J33" s="27">
        <f t="shared" si="2"/>
        <v>14931.534165801879</v>
      </c>
      <c r="K33" s="27">
        <f t="shared" si="2"/>
        <v>30455.570247669762</v>
      </c>
      <c r="L33" s="27">
        <f t="shared" si="2"/>
        <v>55098.42615895796</v>
      </c>
      <c r="M33" s="27">
        <f t="shared" si="2"/>
        <v>89217.08666633112</v>
      </c>
      <c r="N33" s="49">
        <f t="shared" si="2"/>
        <v>183307.0472248048</v>
      </c>
    </row>
    <row r="34" spans="2:14" ht="12.75">
      <c r="B34" s="5">
        <v>3000</v>
      </c>
      <c r="C34" s="26">
        <f t="shared" si="3"/>
        <v>205.7585829942662</v>
      </c>
      <c r="D34" s="27">
        <f t="shared" si="2"/>
        <v>430.2519601974901</v>
      </c>
      <c r="E34" s="27">
        <f t="shared" si="2"/>
        <v>810.4754922498572</v>
      </c>
      <c r="F34" s="27">
        <f t="shared" si="2"/>
        <v>1663.9820035850623</v>
      </c>
      <c r="G34" s="27">
        <f t="shared" si="2"/>
        <v>2493.1594469899064</v>
      </c>
      <c r="H34" s="27">
        <f t="shared" si="2"/>
        <v>4801.576488725023</v>
      </c>
      <c r="I34" s="27">
        <f t="shared" si="2"/>
        <v>7652.945142124391</v>
      </c>
      <c r="J34" s="27">
        <f t="shared" si="2"/>
        <v>13529.052380048735</v>
      </c>
      <c r="K34" s="27">
        <f t="shared" si="2"/>
        <v>27594.954448061584</v>
      </c>
      <c r="L34" s="27">
        <f t="shared" si="2"/>
        <v>49923.1683285478</v>
      </c>
      <c r="M34" s="27">
        <f t="shared" si="2"/>
        <v>80837.1480988618</v>
      </c>
      <c r="N34" s="49">
        <f t="shared" si="2"/>
        <v>166089.47319133484</v>
      </c>
    </row>
    <row r="35" spans="2:14" ht="12.75">
      <c r="B35" s="5">
        <v>3300</v>
      </c>
      <c r="C35" s="26">
        <f t="shared" si="3"/>
        <v>195.41797908297409</v>
      </c>
      <c r="D35" s="27">
        <f t="shared" si="2"/>
        <v>408.6292165057568</v>
      </c>
      <c r="E35" s="27">
        <f t="shared" si="2"/>
        <v>769.7442336884644</v>
      </c>
      <c r="F35" s="27">
        <f t="shared" si="2"/>
        <v>1580.3569194491026</v>
      </c>
      <c r="G35" s="27">
        <f t="shared" si="2"/>
        <v>2367.8632189840155</v>
      </c>
      <c r="H35" s="27">
        <f t="shared" si="2"/>
        <v>4560.268447538417</v>
      </c>
      <c r="I35" s="27">
        <f t="shared" si="2"/>
        <v>7268.338710072122</v>
      </c>
      <c r="J35" s="27">
        <f t="shared" si="2"/>
        <v>12849.136286530993</v>
      </c>
      <c r="K35" s="27">
        <f t="shared" si="2"/>
        <v>26208.142341635365</v>
      </c>
      <c r="L35" s="27">
        <f t="shared" si="2"/>
        <v>47414.229444104465</v>
      </c>
      <c r="M35" s="27">
        <f t="shared" si="2"/>
        <v>76774.59616229407</v>
      </c>
      <c r="N35" s="49">
        <f t="shared" si="2"/>
        <v>157742.48017109899</v>
      </c>
    </row>
    <row r="36" spans="2:14" ht="12.75">
      <c r="B36" s="5">
        <v>3500</v>
      </c>
      <c r="C36" s="26">
        <f t="shared" si="3"/>
        <v>189.29526345746356</v>
      </c>
      <c r="D36" s="27">
        <f t="shared" si="2"/>
        <v>395.8262978557916</v>
      </c>
      <c r="E36" s="27">
        <f t="shared" si="2"/>
        <v>745.6270819843734</v>
      </c>
      <c r="F36" s="27">
        <f t="shared" si="2"/>
        <v>1530.8421509001646</v>
      </c>
      <c r="G36" s="27">
        <f t="shared" si="2"/>
        <v>2293.674788636011</v>
      </c>
      <c r="H36" s="27">
        <f t="shared" si="2"/>
        <v>4417.3889284108</v>
      </c>
      <c r="I36" s="27">
        <f t="shared" si="2"/>
        <v>7040.611603280346</v>
      </c>
      <c r="J36" s="27">
        <f t="shared" si="2"/>
        <v>12446.55507120457</v>
      </c>
      <c r="K36" s="27">
        <f t="shared" si="2"/>
        <v>25387.004985780295</v>
      </c>
      <c r="L36" s="27">
        <f t="shared" si="2"/>
        <v>45928.67604287061</v>
      </c>
      <c r="M36" s="27">
        <f t="shared" si="2"/>
        <v>74369.1418547068</v>
      </c>
      <c r="N36" s="49">
        <f t="shared" si="2"/>
        <v>152800.19004670726</v>
      </c>
    </row>
    <row r="37" spans="2:14" ht="13.5" thickBot="1">
      <c r="B37" s="6">
        <v>4000</v>
      </c>
      <c r="C37" s="29">
        <f t="shared" si="3"/>
        <v>176.10273619878504</v>
      </c>
      <c r="D37" s="30">
        <f t="shared" si="2"/>
        <v>368.24003326160243</v>
      </c>
      <c r="E37" s="30">
        <f t="shared" si="2"/>
        <v>693.6622022286886</v>
      </c>
      <c r="F37" s="30">
        <f t="shared" si="2"/>
        <v>1424.1533915745906</v>
      </c>
      <c r="G37" s="30">
        <f t="shared" si="2"/>
        <v>2133.8220452607184</v>
      </c>
      <c r="H37" s="30">
        <f t="shared" si="2"/>
        <v>4109.528484436514</v>
      </c>
      <c r="I37" s="30">
        <f t="shared" si="2"/>
        <v>6549.9312830360095</v>
      </c>
      <c r="J37" s="30">
        <f t="shared" si="2"/>
        <v>11579.11911927222</v>
      </c>
      <c r="K37" s="30">
        <f t="shared" si="2"/>
        <v>23617.71214044519</v>
      </c>
      <c r="L37" s="30">
        <f t="shared" si="2"/>
        <v>42727.77550482444</v>
      </c>
      <c r="M37" s="30">
        <f t="shared" si="2"/>
        <v>69186.14407017315</v>
      </c>
      <c r="N37" s="50">
        <f t="shared" si="2"/>
        <v>142151.10863017506</v>
      </c>
    </row>
    <row r="38" spans="2:14" ht="12.75">
      <c r="B38" s="12">
        <v>1800</v>
      </c>
      <c r="C38" s="22">
        <f t="shared" si="3"/>
        <v>271.2552384133117</v>
      </c>
      <c r="D38" s="22">
        <f t="shared" si="2"/>
        <v>567.2088927848864</v>
      </c>
      <c r="E38" s="22">
        <f t="shared" si="2"/>
        <v>1068.4644094992993</v>
      </c>
      <c r="F38" s="22">
        <f t="shared" si="2"/>
        <v>2193.6573849291344</v>
      </c>
      <c r="G38" s="22">
        <f t="shared" si="2"/>
        <v>3286.7769127983024</v>
      </c>
      <c r="H38" s="22">
        <f t="shared" si="2"/>
        <v>6330.004592057058</v>
      </c>
      <c r="I38" s="22">
        <f t="shared" si="2"/>
        <v>10089.015140373493</v>
      </c>
      <c r="J38" s="22">
        <f t="shared" si="2"/>
        <v>17835.592933484422</v>
      </c>
      <c r="K38" s="22">
        <f t="shared" si="2"/>
        <v>36378.92446033229</v>
      </c>
      <c r="L38" s="22">
        <f t="shared" si="2"/>
        <v>65814.61016226717</v>
      </c>
      <c r="M38" s="22">
        <f t="shared" si="2"/>
        <v>106569.0653634604</v>
      </c>
      <c r="N38" s="22">
        <f t="shared" si="2"/>
        <v>218958.7379191484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W38"/>
  <sheetViews>
    <sheetView zoomScalePageLayoutView="0" workbookViewId="0" topLeftCell="A1">
      <selection activeCell="P18" sqref="P18"/>
    </sheetView>
  </sheetViews>
  <sheetFormatPr defaultColWidth="9.140625" defaultRowHeight="12.75"/>
  <cols>
    <col min="2" max="2" width="9.140625" style="2" customWidth="1"/>
    <col min="3" max="3" width="8.140625" style="0" customWidth="1"/>
  </cols>
  <sheetData>
    <row r="1" ht="12.75">
      <c r="D1" t="s">
        <v>64</v>
      </c>
    </row>
    <row r="2" ht="13.5" thickBot="1">
      <c r="D2" t="s">
        <v>18</v>
      </c>
    </row>
    <row r="3" spans="2:23" ht="39.75" thickBot="1" thickTop="1">
      <c r="B3" s="11" t="s">
        <v>0</v>
      </c>
      <c r="C3" s="10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9" t="s">
        <v>14</v>
      </c>
      <c r="O3" s="1"/>
      <c r="P3" s="1"/>
      <c r="Q3" s="1"/>
      <c r="R3" s="1"/>
      <c r="S3" s="1"/>
      <c r="T3" s="2"/>
      <c r="U3" s="2"/>
      <c r="V3" s="2"/>
      <c r="W3" s="2"/>
    </row>
    <row r="4" spans="2:23" ht="14.25" hidden="1" thickBot="1" thickTop="1">
      <c r="B4" s="7"/>
      <c r="C4" s="3">
        <v>0.622</v>
      </c>
      <c r="D4" s="3">
        <v>0.824</v>
      </c>
      <c r="E4" s="3">
        <v>1.049</v>
      </c>
      <c r="F4" s="3">
        <v>1.38</v>
      </c>
      <c r="G4" s="3">
        <v>1.61</v>
      </c>
      <c r="H4" s="3">
        <v>2.067</v>
      </c>
      <c r="I4" s="3">
        <v>2.469</v>
      </c>
      <c r="J4" s="3">
        <v>3.068</v>
      </c>
      <c r="K4" s="3">
        <v>4.026</v>
      </c>
      <c r="L4" s="3">
        <v>5.047</v>
      </c>
      <c r="M4" s="3">
        <v>6.065</v>
      </c>
      <c r="N4" s="4">
        <v>7.981</v>
      </c>
      <c r="O4" s="1"/>
      <c r="P4" s="1"/>
      <c r="Q4" s="1"/>
      <c r="R4" s="1"/>
      <c r="S4" s="1"/>
      <c r="T4" s="2"/>
      <c r="U4" s="2"/>
      <c r="V4" s="2"/>
      <c r="W4" s="2"/>
    </row>
    <row r="5" spans="2:14" ht="12.75">
      <c r="B5" s="5">
        <v>10</v>
      </c>
      <c r="C5" s="23">
        <f>(2237)*(C$4^2.623)*((((15+14.696)^2-(5+14.696)^2)*1)/(0.6094*$B5*1))^0.541</f>
        <v>6940.874069317782</v>
      </c>
      <c r="D5" s="24">
        <f>(2237)*(D$4^2.623)*((((15+14.696)^2-(5+14.696)^2)*1)/(0.6094*$B5*1))^0.541</f>
        <v>14513.730753536172</v>
      </c>
      <c r="E5" s="24">
        <f aca="true" t="shared" si="0" ref="E5:N5">(2237)*(E$4^2.623)*((((10+14.696)^2-(5+14.696)^2)*1)/(0.6094*$B5*1))^0.541</f>
        <v>17736.27793230474</v>
      </c>
      <c r="F5" s="24">
        <f t="shared" si="0"/>
        <v>36414.23778035672</v>
      </c>
      <c r="G5" s="24">
        <f t="shared" si="0"/>
        <v>54559.78534108716</v>
      </c>
      <c r="H5" s="24">
        <f t="shared" si="0"/>
        <v>105076.70612079745</v>
      </c>
      <c r="I5" s="24">
        <f t="shared" si="0"/>
        <v>167475.4675981672</v>
      </c>
      <c r="J5" s="24">
        <f t="shared" si="0"/>
        <v>296066.9822441451</v>
      </c>
      <c r="K5" s="24">
        <f t="shared" si="0"/>
        <v>603882.2719505809</v>
      </c>
      <c r="L5" s="24">
        <f t="shared" si="0"/>
        <v>1092508.2833515045</v>
      </c>
      <c r="M5" s="24">
        <f t="shared" si="0"/>
        <v>1769023.4185320549</v>
      </c>
      <c r="N5" s="48">
        <f t="shared" si="0"/>
        <v>3634667.6566050234</v>
      </c>
    </row>
    <row r="6" spans="2:14" ht="12.75">
      <c r="B6" s="5">
        <v>20</v>
      </c>
      <c r="C6" s="26">
        <f aca="true" t="shared" si="1" ref="C6:N37">(2237)*(C$4^2.623)*((((15+14.696)^2-(5+14.696)^2)*1)/(0.6094*$B6*1))^0.541</f>
        <v>4770.423516536625</v>
      </c>
      <c r="D6" s="27">
        <f>(2237)*(D$4^2.623)*((((15+14.696)^2-(5+14.696)^2)*1)/(0.6094*$B6*1))^0.541</f>
        <v>9975.205112193464</v>
      </c>
      <c r="E6" s="27">
        <f aca="true" t="shared" si="2" ref="E6:N6">(2237)*(E$4^2.623)*((((15+14.696)^2-(5+14.696)^2)*1)/(0.6094*$B6*1))^0.541</f>
        <v>18790.522813393687</v>
      </c>
      <c r="F6" s="27">
        <f t="shared" si="2"/>
        <v>38578.70114325737</v>
      </c>
      <c r="G6" s="27">
        <f t="shared" si="2"/>
        <v>57802.82058380782</v>
      </c>
      <c r="H6" s="27">
        <f t="shared" si="2"/>
        <v>111322.46861799934</v>
      </c>
      <c r="I6" s="27">
        <f t="shared" si="2"/>
        <v>177430.2143098073</v>
      </c>
      <c r="J6" s="27">
        <f t="shared" si="2"/>
        <v>313665.2123621924</v>
      </c>
      <c r="K6" s="27">
        <f t="shared" si="2"/>
        <v>639777.0519272011</v>
      </c>
      <c r="L6" s="27">
        <f t="shared" si="2"/>
        <v>1157447.007793388</v>
      </c>
      <c r="M6" s="27">
        <f t="shared" si="2"/>
        <v>1874174.2224736768</v>
      </c>
      <c r="N6" s="49">
        <f t="shared" si="2"/>
        <v>3850712.4088388695</v>
      </c>
    </row>
    <row r="7" spans="2:14" ht="12.75">
      <c r="B7" s="5">
        <v>30</v>
      </c>
      <c r="C7" s="26">
        <f t="shared" si="1"/>
        <v>3830.818412175004</v>
      </c>
      <c r="D7" s="27">
        <f t="shared" si="1"/>
        <v>8010.441688572781</v>
      </c>
      <c r="E7" s="27">
        <f t="shared" si="1"/>
        <v>15089.452858517563</v>
      </c>
      <c r="F7" s="27">
        <f t="shared" si="1"/>
        <v>30980.058299872453</v>
      </c>
      <c r="G7" s="27">
        <f t="shared" si="1"/>
        <v>46417.70454981767</v>
      </c>
      <c r="H7" s="27">
        <f t="shared" si="1"/>
        <v>89395.87040695651</v>
      </c>
      <c r="I7" s="27">
        <f t="shared" si="1"/>
        <v>142482.72286474844</v>
      </c>
      <c r="J7" s="27">
        <f t="shared" si="1"/>
        <v>251884.23346701905</v>
      </c>
      <c r="K7" s="27">
        <f t="shared" si="1"/>
        <v>513763.54776758293</v>
      </c>
      <c r="L7" s="27">
        <f t="shared" si="1"/>
        <v>929470.788746841</v>
      </c>
      <c r="M7" s="27">
        <f t="shared" si="1"/>
        <v>1505028.032456206</v>
      </c>
      <c r="N7" s="49">
        <f t="shared" si="1"/>
        <v>3092257.9399156473</v>
      </c>
    </row>
    <row r="8" spans="2:14" ht="12.75">
      <c r="B8" s="5">
        <v>40</v>
      </c>
      <c r="C8" s="26">
        <f t="shared" si="1"/>
        <v>3278.685119461106</v>
      </c>
      <c r="D8" s="27">
        <f t="shared" si="1"/>
        <v>6855.902091616724</v>
      </c>
      <c r="E8" s="27">
        <f t="shared" si="1"/>
        <v>12914.62012158964</v>
      </c>
      <c r="F8" s="27">
        <f t="shared" si="1"/>
        <v>26514.923240686647</v>
      </c>
      <c r="G8" s="27">
        <f t="shared" si="1"/>
        <v>39727.551873340206</v>
      </c>
      <c r="H8" s="27">
        <f t="shared" si="1"/>
        <v>76511.30346273692</v>
      </c>
      <c r="I8" s="27">
        <f t="shared" si="1"/>
        <v>121946.78342159178</v>
      </c>
      <c r="J8" s="27">
        <f t="shared" si="1"/>
        <v>215580.32755363476</v>
      </c>
      <c r="K8" s="27">
        <f t="shared" si="1"/>
        <v>439715.1516327648</v>
      </c>
      <c r="L8" s="27">
        <f t="shared" si="1"/>
        <v>795506.7863182307</v>
      </c>
      <c r="M8" s="27">
        <f t="shared" si="1"/>
        <v>1288109.3498724063</v>
      </c>
      <c r="N8" s="49">
        <f t="shared" si="1"/>
        <v>2646572.8735444234</v>
      </c>
    </row>
    <row r="9" spans="2:14" ht="12.75">
      <c r="B9" s="5">
        <v>50</v>
      </c>
      <c r="C9" s="26">
        <f t="shared" si="1"/>
        <v>2905.8379584045365</v>
      </c>
      <c r="D9" s="27">
        <f t="shared" si="1"/>
        <v>6076.259174348342</v>
      </c>
      <c r="E9" s="27">
        <f t="shared" si="1"/>
        <v>11445.988864541636</v>
      </c>
      <c r="F9" s="27">
        <f t="shared" si="1"/>
        <v>23499.685883112106</v>
      </c>
      <c r="G9" s="27">
        <f t="shared" si="1"/>
        <v>35209.79417718881</v>
      </c>
      <c r="H9" s="27">
        <f t="shared" si="1"/>
        <v>67810.55262957735</v>
      </c>
      <c r="I9" s="27">
        <f t="shared" si="1"/>
        <v>108079.177859581</v>
      </c>
      <c r="J9" s="27">
        <f t="shared" si="1"/>
        <v>191064.85559479374</v>
      </c>
      <c r="K9" s="27">
        <f t="shared" si="1"/>
        <v>389711.4031829039</v>
      </c>
      <c r="L9" s="27">
        <f t="shared" si="1"/>
        <v>705042.9460673139</v>
      </c>
      <c r="M9" s="27">
        <f t="shared" si="1"/>
        <v>1141627.483901304</v>
      </c>
      <c r="N9" s="49">
        <f t="shared" si="1"/>
        <v>2345608.5703323623</v>
      </c>
    </row>
    <row r="10" spans="2:14" ht="12.75">
      <c r="B10" s="5">
        <v>60</v>
      </c>
      <c r="C10" s="26">
        <f t="shared" si="1"/>
        <v>2632.8998420824755</v>
      </c>
      <c r="D10" s="27">
        <f t="shared" si="1"/>
        <v>5505.53129582553</v>
      </c>
      <c r="E10" s="27">
        <f t="shared" si="1"/>
        <v>10370.895660842642</v>
      </c>
      <c r="F10" s="27">
        <f t="shared" si="1"/>
        <v>21292.418963583543</v>
      </c>
      <c r="G10" s="27">
        <f t="shared" si="1"/>
        <v>31902.625974290855</v>
      </c>
      <c r="H10" s="27">
        <f t="shared" si="1"/>
        <v>61441.27644611226</v>
      </c>
      <c r="I10" s="27">
        <f t="shared" si="1"/>
        <v>97927.57008210274</v>
      </c>
      <c r="J10" s="27">
        <f t="shared" si="1"/>
        <v>173118.60995829507</v>
      </c>
      <c r="K10" s="27">
        <f t="shared" si="1"/>
        <v>353106.7824791499</v>
      </c>
      <c r="L10" s="27">
        <f t="shared" si="1"/>
        <v>638820.0195379126</v>
      </c>
      <c r="M10" s="27">
        <f t="shared" si="1"/>
        <v>1034397.2599666569</v>
      </c>
      <c r="N10" s="49">
        <f t="shared" si="1"/>
        <v>2125291.4040004495</v>
      </c>
    </row>
    <row r="11" spans="2:14" ht="12.75">
      <c r="B11" s="5">
        <v>70</v>
      </c>
      <c r="C11" s="26">
        <f t="shared" si="1"/>
        <v>2422.2341639959927</v>
      </c>
      <c r="D11" s="27">
        <f t="shared" si="1"/>
        <v>5065.0183431018595</v>
      </c>
      <c r="E11" s="27">
        <f t="shared" si="1"/>
        <v>9541.091301468481</v>
      </c>
      <c r="F11" s="27">
        <f t="shared" si="1"/>
        <v>19588.752987624135</v>
      </c>
      <c r="G11" s="27">
        <f t="shared" si="1"/>
        <v>29350.007668727943</v>
      </c>
      <c r="H11" s="27">
        <f t="shared" si="1"/>
        <v>56525.18812473439</v>
      </c>
      <c r="I11" s="27">
        <f t="shared" si="1"/>
        <v>90092.11138938217</v>
      </c>
      <c r="J11" s="27">
        <f t="shared" si="1"/>
        <v>159266.90592712018</v>
      </c>
      <c r="K11" s="27">
        <f t="shared" si="1"/>
        <v>324853.72150852444</v>
      </c>
      <c r="L11" s="27">
        <f t="shared" si="1"/>
        <v>587706.2436015172</v>
      </c>
      <c r="M11" s="27">
        <f t="shared" si="1"/>
        <v>951632.2429695351</v>
      </c>
      <c r="N11" s="49">
        <f t="shared" si="1"/>
        <v>1955240.896343842</v>
      </c>
    </row>
    <row r="12" spans="2:14" ht="12.75">
      <c r="B12" s="5">
        <v>80</v>
      </c>
      <c r="C12" s="26">
        <f>(2237)*(C$4^2.623)*((((15+14.696)^2-(5+14.696)^2)*1)/(0.6094*$B12*1))^0.541</f>
        <v>2253.4217507757317</v>
      </c>
      <c r="D12" s="27">
        <f t="shared" si="1"/>
        <v>4712.022756542488</v>
      </c>
      <c r="E12" s="27">
        <f t="shared" si="1"/>
        <v>8876.14541337209</v>
      </c>
      <c r="F12" s="27">
        <f t="shared" si="1"/>
        <v>18223.556875303966</v>
      </c>
      <c r="G12" s="27">
        <f t="shared" si="1"/>
        <v>27304.521853922415</v>
      </c>
      <c r="H12" s="27">
        <f t="shared" si="1"/>
        <v>52585.7864116796</v>
      </c>
      <c r="I12" s="27">
        <f t="shared" si="1"/>
        <v>83813.33497634529</v>
      </c>
      <c r="J12" s="27">
        <f t="shared" si="1"/>
        <v>148167.14062147075</v>
      </c>
      <c r="K12" s="27">
        <f t="shared" si="1"/>
        <v>302213.7383530695</v>
      </c>
      <c r="L12" s="27">
        <f t="shared" si="1"/>
        <v>546747.3178619368</v>
      </c>
      <c r="M12" s="27">
        <f t="shared" si="1"/>
        <v>885310.2754976227</v>
      </c>
      <c r="N12" s="49">
        <f t="shared" si="1"/>
        <v>1818974.5769908726</v>
      </c>
    </row>
    <row r="13" spans="2:14" ht="12.75">
      <c r="B13" s="5">
        <v>90</v>
      </c>
      <c r="C13" s="26">
        <f t="shared" si="1"/>
        <v>2114.3114772721183</v>
      </c>
      <c r="D13" s="27">
        <f t="shared" si="1"/>
        <v>4421.13589783873</v>
      </c>
      <c r="E13" s="27">
        <f t="shared" si="1"/>
        <v>8328.195161411057</v>
      </c>
      <c r="F13" s="27">
        <f t="shared" si="1"/>
        <v>17098.56374862473</v>
      </c>
      <c r="G13" s="27">
        <f t="shared" si="1"/>
        <v>25618.93436827887</v>
      </c>
      <c r="H13" s="27">
        <f t="shared" si="1"/>
        <v>49339.51299321583</v>
      </c>
      <c r="I13" s="27">
        <f t="shared" si="1"/>
        <v>78639.29423239858</v>
      </c>
      <c r="J13" s="27">
        <f t="shared" si="1"/>
        <v>139020.35243190717</v>
      </c>
      <c r="K13" s="27">
        <f t="shared" si="1"/>
        <v>283557.2059998283</v>
      </c>
      <c r="L13" s="27">
        <f t="shared" si="1"/>
        <v>512995.0169892934</v>
      </c>
      <c r="M13" s="27">
        <f t="shared" si="1"/>
        <v>830657.4993283869</v>
      </c>
      <c r="N13" s="49">
        <f t="shared" si="1"/>
        <v>1706683.990102638</v>
      </c>
    </row>
    <row r="14" spans="2:14" ht="12.75">
      <c r="B14" s="5">
        <v>100</v>
      </c>
      <c r="C14" s="26">
        <f t="shared" si="1"/>
        <v>1997.1660043934896</v>
      </c>
      <c r="D14" s="27">
        <f t="shared" si="1"/>
        <v>4176.17858621253</v>
      </c>
      <c r="E14" s="27">
        <f t="shared" si="1"/>
        <v>7866.763451421129</v>
      </c>
      <c r="F14" s="27">
        <f t="shared" si="1"/>
        <v>16151.201282209748</v>
      </c>
      <c r="G14" s="27">
        <f t="shared" si="1"/>
        <v>24199.49252469079</v>
      </c>
      <c r="H14" s="27">
        <f t="shared" si="1"/>
        <v>46605.80954255457</v>
      </c>
      <c r="I14" s="27">
        <f t="shared" si="1"/>
        <v>74282.20805624938</v>
      </c>
      <c r="J14" s="27">
        <f t="shared" si="1"/>
        <v>131317.79531085282</v>
      </c>
      <c r="K14" s="27">
        <f t="shared" si="1"/>
        <v>267846.44467536645</v>
      </c>
      <c r="L14" s="27">
        <f t="shared" si="1"/>
        <v>484572.03177846473</v>
      </c>
      <c r="M14" s="27">
        <f t="shared" si="1"/>
        <v>784634.1169625354</v>
      </c>
      <c r="N14" s="49">
        <f t="shared" si="1"/>
        <v>1612123.5125078668</v>
      </c>
    </row>
    <row r="15" spans="2:14" ht="12.75">
      <c r="B15" s="5">
        <v>125</v>
      </c>
      <c r="C15" s="26">
        <f t="shared" si="1"/>
        <v>1770.051277676703</v>
      </c>
      <c r="D15" s="27">
        <f t="shared" si="1"/>
        <v>3701.269812359156</v>
      </c>
      <c r="E15" s="27">
        <f t="shared" si="1"/>
        <v>6972.166894357412</v>
      </c>
      <c r="F15" s="27">
        <f t="shared" si="1"/>
        <v>14314.51086324237</v>
      </c>
      <c r="G15" s="27">
        <f t="shared" si="1"/>
        <v>21447.562480147928</v>
      </c>
      <c r="H15" s="27">
        <f t="shared" si="1"/>
        <v>41305.86668633398</v>
      </c>
      <c r="I15" s="27">
        <f t="shared" si="1"/>
        <v>65834.94661403497</v>
      </c>
      <c r="J15" s="27">
        <f t="shared" si="1"/>
        <v>116384.532312451</v>
      </c>
      <c r="K15" s="27">
        <f t="shared" si="1"/>
        <v>237387.34816026103</v>
      </c>
      <c r="L15" s="27">
        <f t="shared" si="1"/>
        <v>429467.226103893</v>
      </c>
      <c r="M15" s="27">
        <f t="shared" si="1"/>
        <v>695406.7003859496</v>
      </c>
      <c r="N15" s="49">
        <f t="shared" si="1"/>
        <v>1428795.2412617714</v>
      </c>
    </row>
    <row r="16" spans="2:14" ht="12.75">
      <c r="B16" s="5">
        <v>150</v>
      </c>
      <c r="C16" s="26">
        <f t="shared" si="1"/>
        <v>1603.7947732060293</v>
      </c>
      <c r="D16" s="27">
        <f t="shared" si="1"/>
        <v>3353.618764693827</v>
      </c>
      <c r="E16" s="27">
        <f t="shared" si="1"/>
        <v>6317.288636839645</v>
      </c>
      <c r="F16" s="27">
        <f t="shared" si="1"/>
        <v>12969.984538302282</v>
      </c>
      <c r="G16" s="27">
        <f t="shared" si="1"/>
        <v>19433.046396723446</v>
      </c>
      <c r="H16" s="27">
        <f t="shared" si="1"/>
        <v>37426.10958776259</v>
      </c>
      <c r="I16" s="27">
        <f t="shared" si="1"/>
        <v>59651.234179201165</v>
      </c>
      <c r="J16" s="27">
        <f t="shared" si="1"/>
        <v>105452.823293196</v>
      </c>
      <c r="K16" s="27">
        <f t="shared" si="1"/>
        <v>215090.14626083875</v>
      </c>
      <c r="L16" s="27">
        <f t="shared" si="1"/>
        <v>389128.44004879706</v>
      </c>
      <c r="M16" s="27">
        <f t="shared" si="1"/>
        <v>630088.8823940291</v>
      </c>
      <c r="N16" s="49">
        <f t="shared" si="1"/>
        <v>1294592.065674503</v>
      </c>
    </row>
    <row r="17" spans="2:14" ht="12.75">
      <c r="B17" s="5">
        <v>175</v>
      </c>
      <c r="C17" s="26">
        <f t="shared" si="1"/>
        <v>1475.470669110306</v>
      </c>
      <c r="D17" s="27">
        <f t="shared" si="1"/>
        <v>3085.286350442557</v>
      </c>
      <c r="E17" s="27">
        <f t="shared" si="1"/>
        <v>5811.824709546748</v>
      </c>
      <c r="F17" s="27">
        <f t="shared" si="1"/>
        <v>11932.219810658284</v>
      </c>
      <c r="G17" s="27">
        <f t="shared" si="1"/>
        <v>17878.154018738493</v>
      </c>
      <c r="H17" s="27">
        <f t="shared" si="1"/>
        <v>34431.54191434555</v>
      </c>
      <c r="I17" s="27">
        <f t="shared" si="1"/>
        <v>54878.3721446478</v>
      </c>
      <c r="J17" s="27">
        <f t="shared" si="1"/>
        <v>97015.2480500663</v>
      </c>
      <c r="K17" s="27">
        <f t="shared" si="1"/>
        <v>197880.1822555536</v>
      </c>
      <c r="L17" s="27">
        <f t="shared" si="1"/>
        <v>357993.18553764303</v>
      </c>
      <c r="M17" s="27">
        <f t="shared" si="1"/>
        <v>579673.709153218</v>
      </c>
      <c r="N17" s="49">
        <f t="shared" si="1"/>
        <v>1191008.134754826</v>
      </c>
    </row>
    <row r="18" spans="2:14" ht="12.75">
      <c r="B18" s="5">
        <v>200</v>
      </c>
      <c r="C18" s="26">
        <f t="shared" si="1"/>
        <v>1372.6409064100242</v>
      </c>
      <c r="D18" s="27">
        <f t="shared" si="1"/>
        <v>2870.2639376488614</v>
      </c>
      <c r="E18" s="27">
        <f t="shared" si="1"/>
        <v>5406.782055531341</v>
      </c>
      <c r="F18" s="27">
        <f t="shared" si="1"/>
        <v>11100.629351216989</v>
      </c>
      <c r="G18" s="27">
        <f t="shared" si="1"/>
        <v>16632.17443150989</v>
      </c>
      <c r="H18" s="27">
        <f t="shared" si="1"/>
        <v>32031.909472589254</v>
      </c>
      <c r="I18" s="27">
        <f t="shared" si="1"/>
        <v>51053.741738124954</v>
      </c>
      <c r="J18" s="27">
        <f t="shared" si="1"/>
        <v>90253.97848086993</v>
      </c>
      <c r="K18" s="27">
        <f t="shared" si="1"/>
        <v>184089.34749995882</v>
      </c>
      <c r="L18" s="27">
        <f t="shared" si="1"/>
        <v>333043.61853652383</v>
      </c>
      <c r="M18" s="27">
        <f t="shared" si="1"/>
        <v>539274.5936684213</v>
      </c>
      <c r="N18" s="49">
        <f t="shared" si="1"/>
        <v>1108003.3780795932</v>
      </c>
    </row>
    <row r="19" spans="2:14" ht="12.75">
      <c r="B19" s="5">
        <v>250</v>
      </c>
      <c r="C19" s="26">
        <f t="shared" si="1"/>
        <v>1216.5462384386115</v>
      </c>
      <c r="D19" s="27">
        <f t="shared" si="1"/>
        <v>2543.8618216654504</v>
      </c>
      <c r="E19" s="27">
        <f t="shared" si="1"/>
        <v>4791.93089831262</v>
      </c>
      <c r="F19" s="27">
        <f t="shared" si="1"/>
        <v>9838.282407627985</v>
      </c>
      <c r="G19" s="27">
        <f t="shared" si="1"/>
        <v>14740.788466393065</v>
      </c>
      <c r="H19" s="27">
        <f t="shared" si="1"/>
        <v>28389.288703919978</v>
      </c>
      <c r="I19" s="27">
        <f t="shared" si="1"/>
        <v>45247.986694620246</v>
      </c>
      <c r="J19" s="27">
        <f t="shared" si="1"/>
        <v>79990.43122806636</v>
      </c>
      <c r="K19" s="27">
        <f t="shared" si="1"/>
        <v>163154.98262645816</v>
      </c>
      <c r="L19" s="27">
        <f t="shared" si="1"/>
        <v>295170.397060544</v>
      </c>
      <c r="M19" s="27">
        <f t="shared" si="1"/>
        <v>477949.0945877856</v>
      </c>
      <c r="N19" s="49">
        <f t="shared" si="1"/>
        <v>982002.8934627704</v>
      </c>
    </row>
    <row r="20" spans="2:14" ht="12.75">
      <c r="B20" s="5">
        <v>300</v>
      </c>
      <c r="C20" s="26">
        <f t="shared" si="1"/>
        <v>1102.279082633257</v>
      </c>
      <c r="D20" s="27">
        <f t="shared" si="1"/>
        <v>2304.9232216031837</v>
      </c>
      <c r="E20" s="27">
        <f t="shared" si="1"/>
        <v>4341.836773432705</v>
      </c>
      <c r="F20" s="27">
        <f t="shared" si="1"/>
        <v>8914.19706404716</v>
      </c>
      <c r="G20" s="27">
        <f t="shared" si="1"/>
        <v>13356.222948731402</v>
      </c>
      <c r="H20" s="27">
        <f t="shared" si="1"/>
        <v>25722.753579289198</v>
      </c>
      <c r="I20" s="27">
        <f t="shared" si="1"/>
        <v>40997.95608982489</v>
      </c>
      <c r="J20" s="27">
        <f t="shared" si="1"/>
        <v>72477.12940749098</v>
      </c>
      <c r="K20" s="27">
        <f t="shared" si="1"/>
        <v>147830.24178954164</v>
      </c>
      <c r="L20" s="27">
        <f t="shared" si="1"/>
        <v>267445.77740832727</v>
      </c>
      <c r="M20" s="27">
        <f t="shared" si="1"/>
        <v>433056.52747222304</v>
      </c>
      <c r="N20" s="49">
        <f t="shared" si="1"/>
        <v>889765.809426707</v>
      </c>
    </row>
    <row r="21" spans="2:14" ht="12.75">
      <c r="B21" s="5">
        <v>350</v>
      </c>
      <c r="C21" s="26">
        <f t="shared" si="1"/>
        <v>1014.082651203562</v>
      </c>
      <c r="D21" s="27">
        <f t="shared" si="1"/>
        <v>2120.49986996051</v>
      </c>
      <c r="E21" s="27">
        <f t="shared" si="1"/>
        <v>3994.434273194575</v>
      </c>
      <c r="F21" s="27">
        <f t="shared" si="1"/>
        <v>8200.947232405746</v>
      </c>
      <c r="G21" s="27">
        <f t="shared" si="1"/>
        <v>12287.554205926786</v>
      </c>
      <c r="H21" s="27">
        <f t="shared" si="1"/>
        <v>23664.604143286942</v>
      </c>
      <c r="I21" s="27">
        <f t="shared" si="1"/>
        <v>37717.59499071389</v>
      </c>
      <c r="J21" s="27">
        <f t="shared" si="1"/>
        <v>66678.03163386873</v>
      </c>
      <c r="K21" s="27">
        <f t="shared" si="1"/>
        <v>136001.93080310838</v>
      </c>
      <c r="L21" s="27">
        <f t="shared" si="1"/>
        <v>246046.69296593202</v>
      </c>
      <c r="M21" s="27">
        <f t="shared" si="1"/>
        <v>398406.46386116074</v>
      </c>
      <c r="N21" s="49">
        <f t="shared" si="1"/>
        <v>818573.1591841558</v>
      </c>
    </row>
    <row r="22" spans="2:14" ht="12.75">
      <c r="B22" s="5">
        <v>400</v>
      </c>
      <c r="C22" s="26">
        <f t="shared" si="1"/>
        <v>943.4083365154812</v>
      </c>
      <c r="D22" s="27">
        <f t="shared" si="1"/>
        <v>1972.7161810000916</v>
      </c>
      <c r="E22" s="27">
        <f t="shared" si="1"/>
        <v>3716.0507464775396</v>
      </c>
      <c r="F22" s="27">
        <f t="shared" si="1"/>
        <v>7629.399809958969</v>
      </c>
      <c r="G22" s="27">
        <f t="shared" si="1"/>
        <v>11431.199478167817</v>
      </c>
      <c r="H22" s="27">
        <f t="shared" si="1"/>
        <v>22015.35032930389</v>
      </c>
      <c r="I22" s="27">
        <f t="shared" si="1"/>
        <v>35088.94812994021</v>
      </c>
      <c r="J22" s="27">
        <f t="shared" si="1"/>
        <v>62031.04927510249</v>
      </c>
      <c r="K22" s="27">
        <f t="shared" si="1"/>
        <v>126523.56802433716</v>
      </c>
      <c r="L22" s="27">
        <f t="shared" si="1"/>
        <v>228898.9965863543</v>
      </c>
      <c r="M22" s="27">
        <f t="shared" si="1"/>
        <v>370640.3801329055</v>
      </c>
      <c r="N22" s="49">
        <f t="shared" si="1"/>
        <v>761524.4590819147</v>
      </c>
    </row>
    <row r="23" spans="2:14" ht="12.75">
      <c r="B23" s="5">
        <v>450</v>
      </c>
      <c r="C23" s="26">
        <f t="shared" si="1"/>
        <v>885.1689981967314</v>
      </c>
      <c r="D23" s="27">
        <f t="shared" si="1"/>
        <v>1850.934678097026</v>
      </c>
      <c r="E23" s="27">
        <f t="shared" si="1"/>
        <v>3486.6481344197473</v>
      </c>
      <c r="F23" s="27">
        <f aca="true" t="shared" si="3" ref="E23:N36">(2237)*(F$4^2.623)*((((15+14.696)^2-(5+14.696)^2)*1)/(0.6094*$B23*1))^0.541</f>
        <v>7158.414787352151</v>
      </c>
      <c r="G23" s="27">
        <f t="shared" si="3"/>
        <v>10725.51831336373</v>
      </c>
      <c r="H23" s="27">
        <f t="shared" si="3"/>
        <v>20656.27877311027</v>
      </c>
      <c r="I23" s="27">
        <f t="shared" si="3"/>
        <v>32922.805387406675</v>
      </c>
      <c r="J23" s="27">
        <f t="shared" si="3"/>
        <v>58201.69233053361</v>
      </c>
      <c r="K23" s="27">
        <f t="shared" si="3"/>
        <v>118712.9004711108</v>
      </c>
      <c r="L23" s="27">
        <f t="shared" si="3"/>
        <v>214768.39630752557</v>
      </c>
      <c r="M23" s="27">
        <f t="shared" si="3"/>
        <v>347759.6723230948</v>
      </c>
      <c r="N23" s="49">
        <f t="shared" si="3"/>
        <v>714513.3411027312</v>
      </c>
    </row>
    <row r="24" spans="2:14" ht="12.75">
      <c r="B24" s="5">
        <v>500</v>
      </c>
      <c r="C24" s="26">
        <f t="shared" si="1"/>
        <v>836.1253534991946</v>
      </c>
      <c r="D24" s="27">
        <f t="shared" si="1"/>
        <v>1748.3818515792982</v>
      </c>
      <c r="E24" s="27">
        <f t="shared" si="3"/>
        <v>3293.4670213914223</v>
      </c>
      <c r="F24" s="27">
        <f t="shared" si="3"/>
        <v>6761.7958906852955</v>
      </c>
      <c r="G24" s="27">
        <f t="shared" si="3"/>
        <v>10131.260594861225</v>
      </c>
      <c r="H24" s="27">
        <f t="shared" si="3"/>
        <v>19511.797663869547</v>
      </c>
      <c r="I24" s="27">
        <f t="shared" si="3"/>
        <v>31098.68550390928</v>
      </c>
      <c r="J24" s="27">
        <f t="shared" si="3"/>
        <v>54976.971260015904</v>
      </c>
      <c r="K24" s="27">
        <f t="shared" si="3"/>
        <v>112135.49737229008</v>
      </c>
      <c r="L24" s="27">
        <f t="shared" si="3"/>
        <v>202868.94553346548</v>
      </c>
      <c r="M24" s="27">
        <f t="shared" si="3"/>
        <v>328491.7112396282</v>
      </c>
      <c r="N24" s="49">
        <f t="shared" si="3"/>
        <v>674925.0381864738</v>
      </c>
    </row>
    <row r="25" spans="2:14" ht="12.75">
      <c r="B25" s="5">
        <v>550</v>
      </c>
      <c r="C25" s="26">
        <f t="shared" si="1"/>
        <v>794.1050354405056</v>
      </c>
      <c r="D25" s="27">
        <f t="shared" si="1"/>
        <v>1660.515168451058</v>
      </c>
      <c r="E25" s="27">
        <f t="shared" si="3"/>
        <v>3127.9505337314126</v>
      </c>
      <c r="F25" s="27">
        <f t="shared" si="3"/>
        <v>6421.9750578574985</v>
      </c>
      <c r="G25" s="27">
        <f t="shared" si="3"/>
        <v>9622.103934618963</v>
      </c>
      <c r="H25" s="27">
        <f t="shared" si="3"/>
        <v>18531.21270695929</v>
      </c>
      <c r="I25" s="27">
        <f t="shared" si="3"/>
        <v>29535.78987993073</v>
      </c>
      <c r="J25" s="27">
        <f t="shared" si="3"/>
        <v>52214.0484415877</v>
      </c>
      <c r="K25" s="27">
        <f t="shared" si="3"/>
        <v>106500.01550879524</v>
      </c>
      <c r="L25" s="27">
        <f t="shared" si="3"/>
        <v>192673.56325032882</v>
      </c>
      <c r="M25" s="27">
        <f t="shared" si="3"/>
        <v>311983.0308986182</v>
      </c>
      <c r="N25" s="49">
        <f t="shared" si="3"/>
        <v>641006.0036162635</v>
      </c>
    </row>
    <row r="26" spans="2:14" ht="12.75">
      <c r="B26" s="5">
        <v>600</v>
      </c>
      <c r="C26" s="26">
        <f t="shared" si="1"/>
        <v>757.5901831765907</v>
      </c>
      <c r="D26" s="27">
        <f t="shared" si="1"/>
        <v>1584.1607022885994</v>
      </c>
      <c r="E26" s="27">
        <f t="shared" si="3"/>
        <v>2984.1198733897645</v>
      </c>
      <c r="F26" s="27">
        <f t="shared" si="3"/>
        <v>6126.677257170298</v>
      </c>
      <c r="G26" s="27">
        <f t="shared" si="3"/>
        <v>9179.656540432947</v>
      </c>
      <c r="H26" s="27">
        <f t="shared" si="3"/>
        <v>17679.103144537938</v>
      </c>
      <c r="I26" s="27">
        <f t="shared" si="3"/>
        <v>28177.663491315856</v>
      </c>
      <c r="J26" s="27">
        <f t="shared" si="3"/>
        <v>49813.121385524086</v>
      </c>
      <c r="K26" s="27">
        <f t="shared" si="3"/>
        <v>101602.88961379183</v>
      </c>
      <c r="L26" s="27">
        <f t="shared" si="3"/>
        <v>183813.97115197987</v>
      </c>
      <c r="M26" s="27">
        <f t="shared" si="3"/>
        <v>297637.3036034978</v>
      </c>
      <c r="N26" s="49">
        <f t="shared" si="3"/>
        <v>611531.0116722238</v>
      </c>
    </row>
    <row r="27" spans="2:14" ht="12.75">
      <c r="B27" s="5">
        <v>700</v>
      </c>
      <c r="C27" s="26">
        <f t="shared" si="1"/>
        <v>696.9732743600647</v>
      </c>
      <c r="D27" s="27">
        <f t="shared" si="1"/>
        <v>1457.4075751048374</v>
      </c>
      <c r="E27" s="27">
        <f t="shared" si="3"/>
        <v>2745.3520985693685</v>
      </c>
      <c r="F27" s="27">
        <f t="shared" si="3"/>
        <v>5636.464679323828</v>
      </c>
      <c r="G27" s="27">
        <f t="shared" si="3"/>
        <v>8445.16655384775</v>
      </c>
      <c r="H27" s="27">
        <f t="shared" si="3"/>
        <v>16264.548670274618</v>
      </c>
      <c r="I27" s="27">
        <f t="shared" si="3"/>
        <v>25923.089849199758</v>
      </c>
      <c r="J27" s="27">
        <f t="shared" si="3"/>
        <v>45827.43426345505</v>
      </c>
      <c r="K27" s="27">
        <f t="shared" si="3"/>
        <v>93473.35832896105</v>
      </c>
      <c r="L27" s="27">
        <f t="shared" si="3"/>
        <v>169106.50136692604</v>
      </c>
      <c r="M27" s="27">
        <f t="shared" si="3"/>
        <v>273822.5107331889</v>
      </c>
      <c r="N27" s="49">
        <f t="shared" si="3"/>
        <v>562600.7055566119</v>
      </c>
    </row>
    <row r="28" spans="2:14" ht="12.75">
      <c r="B28" s="5">
        <v>800</v>
      </c>
      <c r="C28" s="26">
        <f t="shared" si="1"/>
        <v>648.3992173412965</v>
      </c>
      <c r="D28" s="27">
        <f t="shared" si="1"/>
        <v>1355.8366809873753</v>
      </c>
      <c r="E28" s="27">
        <f t="shared" si="3"/>
        <v>2554.020674140013</v>
      </c>
      <c r="F28" s="27">
        <f t="shared" si="3"/>
        <v>5243.643366384493</v>
      </c>
      <c r="G28" s="27">
        <f t="shared" si="3"/>
        <v>7856.5987897591785</v>
      </c>
      <c r="H28" s="27">
        <f t="shared" si="3"/>
        <v>15131.025845859536</v>
      </c>
      <c r="I28" s="27">
        <f t="shared" si="3"/>
        <v>24116.435719464553</v>
      </c>
      <c r="J28" s="27">
        <f t="shared" si="3"/>
        <v>42633.58955401369</v>
      </c>
      <c r="K28" s="27">
        <f t="shared" si="3"/>
        <v>86958.93316484624</v>
      </c>
      <c r="L28" s="27">
        <f t="shared" si="3"/>
        <v>157320.98656769155</v>
      </c>
      <c r="M28" s="27">
        <f t="shared" si="3"/>
        <v>254739.03832660578</v>
      </c>
      <c r="N28" s="49">
        <f t="shared" si="3"/>
        <v>523391.4564278021</v>
      </c>
    </row>
    <row r="29" spans="2:14" ht="12.75">
      <c r="B29" s="5">
        <v>900</v>
      </c>
      <c r="C29" s="26">
        <f t="shared" si="1"/>
        <v>608.3716492960224</v>
      </c>
      <c r="D29" s="27">
        <f t="shared" si="1"/>
        <v>1272.1369423772123</v>
      </c>
      <c r="E29" s="27">
        <f t="shared" si="3"/>
        <v>2396.3535555053445</v>
      </c>
      <c r="F29" s="27">
        <f t="shared" si="3"/>
        <v>4919.938022454958</v>
      </c>
      <c r="G29" s="27">
        <f t="shared" si="3"/>
        <v>7371.588113850278</v>
      </c>
      <c r="H29" s="27">
        <f t="shared" si="3"/>
        <v>14196.943647050919</v>
      </c>
      <c r="I29" s="27">
        <f t="shared" si="3"/>
        <v>22627.658056023556</v>
      </c>
      <c r="J29" s="27">
        <f t="shared" si="3"/>
        <v>40001.69417035638</v>
      </c>
      <c r="K29" s="27">
        <f t="shared" si="3"/>
        <v>81590.70550307815</v>
      </c>
      <c r="L29" s="27">
        <f t="shared" si="3"/>
        <v>147609.10486522908</v>
      </c>
      <c r="M29" s="27">
        <f t="shared" si="3"/>
        <v>239013.25717557955</v>
      </c>
      <c r="N29" s="49">
        <f t="shared" si="3"/>
        <v>491080.9807576078</v>
      </c>
    </row>
    <row r="30" spans="2:14" ht="12.75">
      <c r="B30" s="5">
        <v>1000</v>
      </c>
      <c r="C30" s="26">
        <f t="shared" si="1"/>
        <v>574.6642295005797</v>
      </c>
      <c r="D30" s="27">
        <f t="shared" si="1"/>
        <v>1201.6529643620981</v>
      </c>
      <c r="E30" s="27">
        <f t="shared" si="3"/>
        <v>2263.5812684219654</v>
      </c>
      <c r="F30" s="27">
        <f t="shared" si="3"/>
        <v>4647.3440965507025</v>
      </c>
      <c r="G30" s="27">
        <f t="shared" si="3"/>
        <v>6963.158142795295</v>
      </c>
      <c r="H30" s="27">
        <f t="shared" si="3"/>
        <v>13410.348249521901</v>
      </c>
      <c r="I30" s="27">
        <f t="shared" si="3"/>
        <v>21373.95077041171</v>
      </c>
      <c r="J30" s="27">
        <f t="shared" si="3"/>
        <v>37785.361605403086</v>
      </c>
      <c r="K30" s="27">
        <f t="shared" si="3"/>
        <v>77070.09353014844</v>
      </c>
      <c r="L30" s="27">
        <f t="shared" si="3"/>
        <v>139430.67960645966</v>
      </c>
      <c r="M30" s="27">
        <f t="shared" si="3"/>
        <v>225770.49642955206</v>
      </c>
      <c r="N30" s="49">
        <f t="shared" si="3"/>
        <v>463872.1639248234</v>
      </c>
    </row>
    <row r="31" spans="2:14" ht="12.75">
      <c r="B31" s="5">
        <v>1500</v>
      </c>
      <c r="C31" s="26">
        <f t="shared" si="1"/>
        <v>461.47565379843803</v>
      </c>
      <c r="D31" s="27">
        <f t="shared" si="1"/>
        <v>964.9697317157809</v>
      </c>
      <c r="E31" s="27">
        <f t="shared" si="3"/>
        <v>1817.7356309070049</v>
      </c>
      <c r="F31" s="27">
        <f t="shared" si="3"/>
        <v>3731.9812949657126</v>
      </c>
      <c r="G31" s="27">
        <f t="shared" si="3"/>
        <v>5591.661689541675</v>
      </c>
      <c r="H31" s="27">
        <f t="shared" si="3"/>
        <v>10768.98283975515</v>
      </c>
      <c r="I31" s="27">
        <f t="shared" si="3"/>
        <v>17164.03666642596</v>
      </c>
      <c r="J31" s="27">
        <f t="shared" si="3"/>
        <v>30342.978657324275</v>
      </c>
      <c r="K31" s="27">
        <f t="shared" si="3"/>
        <v>61890.00458762005</v>
      </c>
      <c r="L31" s="27">
        <f t="shared" si="3"/>
        <v>111967.75565249725</v>
      </c>
      <c r="M31" s="27">
        <f t="shared" si="3"/>
        <v>181301.67513431486</v>
      </c>
      <c r="N31" s="49">
        <f t="shared" si="3"/>
        <v>372505.715750119</v>
      </c>
    </row>
    <row r="32" spans="2:14" ht="12.75">
      <c r="B32" s="5">
        <v>2000</v>
      </c>
      <c r="C32" s="26">
        <f t="shared" si="1"/>
        <v>394.9634768105535</v>
      </c>
      <c r="D32" s="27">
        <f t="shared" si="1"/>
        <v>825.8892904063791</v>
      </c>
      <c r="E32" s="27">
        <f t="shared" si="3"/>
        <v>1555.7466115407142</v>
      </c>
      <c r="F32" s="27">
        <f t="shared" si="3"/>
        <v>3194.0933297760002</v>
      </c>
      <c r="G32" s="27">
        <f t="shared" si="3"/>
        <v>4785.739234283368</v>
      </c>
      <c r="H32" s="27">
        <f t="shared" si="3"/>
        <v>9216.856553738477</v>
      </c>
      <c r="I32" s="27">
        <f t="shared" si="3"/>
        <v>14690.1955543605</v>
      </c>
      <c r="J32" s="27">
        <f t="shared" si="3"/>
        <v>25969.665460444234</v>
      </c>
      <c r="K32" s="27">
        <f t="shared" si="3"/>
        <v>52969.83966661051</v>
      </c>
      <c r="L32" s="27">
        <f t="shared" si="3"/>
        <v>95829.91800148244</v>
      </c>
      <c r="M32" s="27">
        <f t="shared" si="3"/>
        <v>155170.78609287372</v>
      </c>
      <c r="N32" s="49">
        <f t="shared" si="3"/>
        <v>318816.71636079875</v>
      </c>
    </row>
    <row r="33" spans="2:14" ht="12.75">
      <c r="B33" s="5">
        <v>2500</v>
      </c>
      <c r="C33" s="26">
        <f t="shared" si="1"/>
        <v>350.0488217935901</v>
      </c>
      <c r="D33" s="27">
        <f t="shared" si="1"/>
        <v>731.9703972966757</v>
      </c>
      <c r="E33" s="27">
        <f t="shared" si="3"/>
        <v>1378.8294370327603</v>
      </c>
      <c r="F33" s="27">
        <f t="shared" si="3"/>
        <v>2830.865820343058</v>
      </c>
      <c r="G33" s="27">
        <f t="shared" si="3"/>
        <v>4241.512136515324</v>
      </c>
      <c r="H33" s="27">
        <f t="shared" si="3"/>
        <v>8168.729431213257</v>
      </c>
      <c r="I33" s="27">
        <f t="shared" si="3"/>
        <v>13019.648518508093</v>
      </c>
      <c r="J33" s="27">
        <f t="shared" si="3"/>
        <v>23016.434000966063</v>
      </c>
      <c r="K33" s="27">
        <f t="shared" si="3"/>
        <v>46946.188836559624</v>
      </c>
      <c r="L33" s="27">
        <f t="shared" si="3"/>
        <v>84932.28325789071</v>
      </c>
      <c r="M33" s="27">
        <f t="shared" si="3"/>
        <v>137524.99670912424</v>
      </c>
      <c r="N33" s="49">
        <f t="shared" si="3"/>
        <v>282561.35689156153</v>
      </c>
    </row>
    <row r="34" spans="2:14" ht="12.75">
      <c r="B34" s="5">
        <v>3000</v>
      </c>
      <c r="C34" s="26">
        <f t="shared" si="1"/>
        <v>317.16960849652213</v>
      </c>
      <c r="D34" s="27">
        <f t="shared" si="1"/>
        <v>663.2182423928431</v>
      </c>
      <c r="E34" s="27">
        <f t="shared" si="3"/>
        <v>1249.3194248916295</v>
      </c>
      <c r="F34" s="27">
        <f t="shared" si="3"/>
        <v>2564.969650073065</v>
      </c>
      <c r="G34" s="27">
        <f t="shared" si="3"/>
        <v>3843.1174739535895</v>
      </c>
      <c r="H34" s="27">
        <f t="shared" si="3"/>
        <v>7401.461037168299</v>
      </c>
      <c r="I34" s="27">
        <f t="shared" si="3"/>
        <v>11796.745386026469</v>
      </c>
      <c r="J34" s="27">
        <f t="shared" si="3"/>
        <v>20854.557726170646</v>
      </c>
      <c r="K34" s="27">
        <f t="shared" si="3"/>
        <v>42536.65033752177</v>
      </c>
      <c r="L34" s="27">
        <f t="shared" si="3"/>
        <v>76954.80559424694</v>
      </c>
      <c r="M34" s="27">
        <f t="shared" si="3"/>
        <v>124607.61656395083</v>
      </c>
      <c r="N34" s="49">
        <f t="shared" si="3"/>
        <v>256021.07295304057</v>
      </c>
    </row>
    <row r="35" spans="2:14" ht="12.75">
      <c r="B35" s="5">
        <v>3300</v>
      </c>
      <c r="C35" s="26">
        <f t="shared" si="1"/>
        <v>301.2299317820226</v>
      </c>
      <c r="D35" s="27">
        <f t="shared" si="1"/>
        <v>629.8875445841455</v>
      </c>
      <c r="E35" s="27">
        <f t="shared" si="3"/>
        <v>1186.5336244477785</v>
      </c>
      <c r="F35" s="27">
        <f t="shared" si="3"/>
        <v>2436.0645283040735</v>
      </c>
      <c r="G35" s="27">
        <f t="shared" si="3"/>
        <v>3649.977751642093</v>
      </c>
      <c r="H35" s="27">
        <f t="shared" si="3"/>
        <v>7029.493190984447</v>
      </c>
      <c r="I35" s="27">
        <f t="shared" si="3"/>
        <v>11203.888117551493</v>
      </c>
      <c r="J35" s="27">
        <f t="shared" si="3"/>
        <v>19806.491015886604</v>
      </c>
      <c r="K35" s="27">
        <f t="shared" si="3"/>
        <v>40398.92832149438</v>
      </c>
      <c r="L35" s="27">
        <f t="shared" si="3"/>
        <v>73087.3646732392</v>
      </c>
      <c r="M35" s="27">
        <f t="shared" si="3"/>
        <v>118345.3358441527</v>
      </c>
      <c r="N35" s="49">
        <f t="shared" si="3"/>
        <v>243154.47720852582</v>
      </c>
    </row>
    <row r="36" spans="2:14" ht="12.75">
      <c r="B36" s="5">
        <v>3500</v>
      </c>
      <c r="C36" s="26">
        <f t="shared" si="1"/>
        <v>291.7919812984074</v>
      </c>
      <c r="D36" s="27">
        <f t="shared" si="1"/>
        <v>610.1522964271563</v>
      </c>
      <c r="E36" s="27">
        <f t="shared" si="3"/>
        <v>1149.3578845455895</v>
      </c>
      <c r="F36" s="27">
        <f t="shared" si="3"/>
        <v>2359.7392565855166</v>
      </c>
      <c r="G36" s="27">
        <f t="shared" si="3"/>
        <v>3535.6188993112337</v>
      </c>
      <c r="H36" s="27">
        <f t="shared" si="3"/>
        <v>6809.2494447241</v>
      </c>
      <c r="I36" s="27">
        <f t="shared" si="3"/>
        <v>10852.854803392218</v>
      </c>
      <c r="J36" s="27">
        <f t="shared" si="3"/>
        <v>19185.926252098863</v>
      </c>
      <c r="K36" s="27">
        <f t="shared" si="3"/>
        <v>39133.17400938542</v>
      </c>
      <c r="L36" s="27">
        <f t="shared" si="3"/>
        <v>70797.43642911267</v>
      </c>
      <c r="M36" s="27">
        <f t="shared" si="3"/>
        <v>114637.41275345476</v>
      </c>
      <c r="N36" s="49">
        <f t="shared" si="3"/>
        <v>235536.1110581658</v>
      </c>
    </row>
    <row r="37" spans="2:14" ht="13.5" thickBot="1">
      <c r="B37" s="6">
        <v>4000</v>
      </c>
      <c r="C37" s="29">
        <f t="shared" si="1"/>
        <v>271.456165193806</v>
      </c>
      <c r="D37" s="30">
        <f aca="true" t="shared" si="4" ref="D37:N38">(2237)*(D$4^2.623)*((((15+14.696)^2-(5+14.696)^2)*1)/(0.6094*$B37*1))^0.541</f>
        <v>567.6290411933066</v>
      </c>
      <c r="E37" s="30">
        <f t="shared" si="4"/>
        <v>1069.2558526991772</v>
      </c>
      <c r="F37" s="30">
        <f t="shared" si="4"/>
        <v>2195.282291856055</v>
      </c>
      <c r="G37" s="30">
        <f t="shared" si="4"/>
        <v>3289.211525700728</v>
      </c>
      <c r="H37" s="30">
        <f t="shared" si="4"/>
        <v>6334.69341373894</v>
      </c>
      <c r="I37" s="30">
        <f t="shared" si="4"/>
        <v>10096.488372383208</v>
      </c>
      <c r="J37" s="30">
        <f t="shared" si="4"/>
        <v>17848.804284857004</v>
      </c>
      <c r="K37" s="30">
        <f t="shared" si="4"/>
        <v>36405.87140599283</v>
      </c>
      <c r="L37" s="30">
        <f t="shared" si="4"/>
        <v>65863.36099121612</v>
      </c>
      <c r="M37" s="30">
        <f t="shared" si="4"/>
        <v>106648.0042231448</v>
      </c>
      <c r="N37" s="50">
        <f t="shared" si="4"/>
        <v>219120.92713447392</v>
      </c>
    </row>
    <row r="38" spans="2:14" ht="12.75">
      <c r="B38" s="12">
        <v>1800</v>
      </c>
      <c r="C38" s="22">
        <f>(2237)*(C$4^2.623)*((((15+14.696)^2-(5+14.696)^2)*1)/(0.6094*$B38*1))^0.541</f>
        <v>418.1303959144117</v>
      </c>
      <c r="D38" s="22">
        <f t="shared" si="4"/>
        <v>874.3325301056409</v>
      </c>
      <c r="E38" s="22">
        <f t="shared" si="4"/>
        <v>1647.0002539957427</v>
      </c>
      <c r="F38" s="22">
        <f t="shared" si="4"/>
        <v>3381.4455942907944</v>
      </c>
      <c r="G38" s="22">
        <f t="shared" si="4"/>
        <v>5066.450844855864</v>
      </c>
      <c r="H38" s="22">
        <f t="shared" si="4"/>
        <v>9757.479124454663</v>
      </c>
      <c r="I38" s="22">
        <f t="shared" si="4"/>
        <v>15551.861485539666</v>
      </c>
      <c r="J38" s="22">
        <f t="shared" si="4"/>
        <v>27492.938305150707</v>
      </c>
      <c r="K38" s="22">
        <f t="shared" si="4"/>
        <v>56076.83072413888</v>
      </c>
      <c r="L38" s="22">
        <f t="shared" si="4"/>
        <v>101450.90345562504</v>
      </c>
      <c r="M38" s="22">
        <f t="shared" si="4"/>
        <v>164272.46070270092</v>
      </c>
      <c r="N38" s="22">
        <f t="shared" si="4"/>
        <v>337517.18237991637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W38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9.28125" style="2" bestFit="1" customWidth="1"/>
    <col min="3" max="3" width="9.28125" style="0" customWidth="1"/>
    <col min="4" max="13" width="9.28125" style="0" bestFit="1" customWidth="1"/>
    <col min="14" max="14" width="9.8515625" style="0" bestFit="1" customWidth="1"/>
  </cols>
  <sheetData>
    <row r="1" ht="12.75">
      <c r="C1" t="s">
        <v>19</v>
      </c>
    </row>
    <row r="2" ht="13.5" thickBot="1">
      <c r="C2" t="s">
        <v>20</v>
      </c>
    </row>
    <row r="3" spans="2:23" ht="39.75" thickBot="1" thickTop="1">
      <c r="B3" s="11" t="s">
        <v>0</v>
      </c>
      <c r="C3" s="10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9" t="s">
        <v>14</v>
      </c>
      <c r="O3" s="1"/>
      <c r="P3" s="1"/>
      <c r="Q3" s="1"/>
      <c r="R3" s="1"/>
      <c r="S3" s="1"/>
      <c r="T3" s="2"/>
      <c r="U3" s="2"/>
      <c r="V3" s="2"/>
      <c r="W3" s="2"/>
    </row>
    <row r="4" spans="2:23" ht="14.25" thickBot="1" thickTop="1">
      <c r="B4" s="7"/>
      <c r="C4" s="52">
        <v>0.622</v>
      </c>
      <c r="D4" s="52">
        <v>0.824</v>
      </c>
      <c r="E4" s="52">
        <v>1.049</v>
      </c>
      <c r="F4" s="52">
        <v>1.38</v>
      </c>
      <c r="G4" s="52">
        <v>1.61</v>
      </c>
      <c r="H4" s="52">
        <v>2.067</v>
      </c>
      <c r="I4" s="52">
        <v>2.469</v>
      </c>
      <c r="J4" s="52">
        <v>3.068</v>
      </c>
      <c r="K4" s="52">
        <v>4.026</v>
      </c>
      <c r="L4" s="52">
        <v>5.047</v>
      </c>
      <c r="M4" s="52">
        <v>6.065</v>
      </c>
      <c r="N4" s="53">
        <v>7.981</v>
      </c>
      <c r="O4" s="1"/>
      <c r="P4" s="1"/>
      <c r="Q4" s="1"/>
      <c r="R4" s="1"/>
      <c r="S4" s="1"/>
      <c r="T4" s="2"/>
      <c r="U4" s="2"/>
      <c r="V4" s="2"/>
      <c r="W4" s="2"/>
    </row>
    <row r="5" spans="2:14" ht="12.75">
      <c r="B5" s="5">
        <v>10</v>
      </c>
      <c r="C5" s="13">
        <f>(2237)*(C$4^2.623)*((((20+14.696)^2-(10+14.696)^2)*1)/(0.6094*$B5*1))^0.541</f>
        <v>7668.894421147367</v>
      </c>
      <c r="D5" s="14">
        <f aca="true" t="shared" si="0" ref="D5:N5">(2237)*(D$4^2.623)*((((20+14.696)^2-(10+14.696)^2)*1)/(0.6094*$B5*1))^0.541</f>
        <v>16036.05939169108</v>
      </c>
      <c r="E5" s="14">
        <f t="shared" si="0"/>
        <v>30207.493123943223</v>
      </c>
      <c r="F5" s="14">
        <f t="shared" si="0"/>
        <v>62018.80922040908</v>
      </c>
      <c r="G5" s="14">
        <f t="shared" si="0"/>
        <v>92923.34878970543</v>
      </c>
      <c r="H5" s="14">
        <f t="shared" si="0"/>
        <v>178961.1038880542</v>
      </c>
      <c r="I5" s="14">
        <f t="shared" si="0"/>
        <v>285235.3833882112</v>
      </c>
      <c r="J5" s="14">
        <f t="shared" si="0"/>
        <v>504245.66893356526</v>
      </c>
      <c r="K5" s="14">
        <f t="shared" si="0"/>
        <v>1028500.4355052953</v>
      </c>
      <c r="L5" s="14">
        <f t="shared" si="0"/>
        <v>1860702.4869114212</v>
      </c>
      <c r="M5" s="14">
        <f t="shared" si="0"/>
        <v>3012907.3842528365</v>
      </c>
      <c r="N5" s="14">
        <f t="shared" si="0"/>
        <v>6190374.25235295</v>
      </c>
    </row>
    <row r="6" spans="2:14" ht="12.75">
      <c r="B6" s="5">
        <v>20</v>
      </c>
      <c r="C6" s="16">
        <f aca="true" t="shared" si="1" ref="C6:N27">(2237)*(C$4^2.623)*((((20+14.696)^2-(10+14.696)^2)*1)/(0.6094*$B6*1))^0.541</f>
        <v>5270.787789422284</v>
      </c>
      <c r="D6" s="17">
        <f t="shared" si="1"/>
        <v>11021.492980670113</v>
      </c>
      <c r="E6" s="17">
        <f t="shared" si="1"/>
        <v>20761.439284871074</v>
      </c>
      <c r="F6" s="17">
        <f t="shared" si="1"/>
        <v>42625.17703360632</v>
      </c>
      <c r="G6" s="17">
        <f t="shared" si="1"/>
        <v>63865.692400512926</v>
      </c>
      <c r="H6" s="17">
        <f t="shared" si="1"/>
        <v>122998.95517580539</v>
      </c>
      <c r="I6" s="17">
        <f t="shared" si="1"/>
        <v>196040.66679129438</v>
      </c>
      <c r="J6" s="17">
        <f t="shared" si="1"/>
        <v>346565.19815361727</v>
      </c>
      <c r="K6" s="17">
        <f t="shared" si="1"/>
        <v>706882.5360182438</v>
      </c>
      <c r="L6" s="17">
        <f t="shared" si="1"/>
        <v>1278850.3021656002</v>
      </c>
      <c r="M6" s="17">
        <f t="shared" si="1"/>
        <v>2070754.2155997201</v>
      </c>
      <c r="N6" s="17">
        <f t="shared" si="1"/>
        <v>4254609.234322257</v>
      </c>
    </row>
    <row r="7" spans="2:14" ht="12.75">
      <c r="B7" s="5">
        <v>30</v>
      </c>
      <c r="C7" s="16">
        <f t="shared" si="1"/>
        <v>4232.628579075356</v>
      </c>
      <c r="D7" s="17">
        <f t="shared" si="1"/>
        <v>8850.647766104792</v>
      </c>
      <c r="E7" s="17">
        <f t="shared" si="1"/>
        <v>16672.168330555178</v>
      </c>
      <c r="F7" s="17">
        <f t="shared" si="1"/>
        <v>34229.521223119395</v>
      </c>
      <c r="G7" s="17">
        <f t="shared" si="1"/>
        <v>51286.4045521506</v>
      </c>
      <c r="H7" s="17">
        <f t="shared" si="1"/>
        <v>98772.5011274994</v>
      </c>
      <c r="I7" s="17">
        <f t="shared" si="1"/>
        <v>157427.5728928123</v>
      </c>
      <c r="J7" s="17">
        <f t="shared" si="1"/>
        <v>278304.0829611346</v>
      </c>
      <c r="K7" s="17">
        <f t="shared" si="1"/>
        <v>567651.619365997</v>
      </c>
      <c r="L7" s="17">
        <f t="shared" si="1"/>
        <v>1026961.9179448254</v>
      </c>
      <c r="M7" s="17">
        <f t="shared" si="1"/>
        <v>1662888.7034264046</v>
      </c>
      <c r="N7" s="17">
        <f t="shared" si="1"/>
        <v>3416601.3426171597</v>
      </c>
    </row>
    <row r="8" spans="2:14" ht="12.75">
      <c r="B8" s="5">
        <v>40</v>
      </c>
      <c r="C8" s="16">
        <f t="shared" si="1"/>
        <v>3622.582656049479</v>
      </c>
      <c r="D8" s="17">
        <f t="shared" si="1"/>
        <v>7575.009829777804</v>
      </c>
      <c r="E8" s="17">
        <f t="shared" si="1"/>
        <v>14269.219872394406</v>
      </c>
      <c r="F8" s="17">
        <f t="shared" si="1"/>
        <v>29296.043248575865</v>
      </c>
      <c r="G8" s="17">
        <f t="shared" si="1"/>
        <v>43894.529404312765</v>
      </c>
      <c r="H8" s="17">
        <f t="shared" si="1"/>
        <v>84536.48667591641</v>
      </c>
      <c r="I8" s="17">
        <f t="shared" si="1"/>
        <v>134737.64222185808</v>
      </c>
      <c r="J8" s="17">
        <f t="shared" si="1"/>
        <v>238192.30183032132</v>
      </c>
      <c r="K8" s="17">
        <f t="shared" si="1"/>
        <v>485836.37155398284</v>
      </c>
      <c r="L8" s="17">
        <f t="shared" si="1"/>
        <v>878946.584342854</v>
      </c>
      <c r="M8" s="17">
        <f t="shared" si="1"/>
        <v>1423217.66803575</v>
      </c>
      <c r="N8" s="17">
        <f t="shared" si="1"/>
        <v>2924168.878787871</v>
      </c>
    </row>
    <row r="9" spans="2:14" ht="12.75">
      <c r="B9" s="5">
        <v>50</v>
      </c>
      <c r="C9" s="16">
        <f t="shared" si="1"/>
        <v>3210.6279822127876</v>
      </c>
      <c r="D9" s="17">
        <f t="shared" si="1"/>
        <v>6713.591057586447</v>
      </c>
      <c r="E9" s="17">
        <f t="shared" si="1"/>
        <v>12646.545560568853</v>
      </c>
      <c r="F9" s="17">
        <f t="shared" si="1"/>
        <v>25964.541089192746</v>
      </c>
      <c r="G9" s="17">
        <f t="shared" si="1"/>
        <v>38902.90926452878</v>
      </c>
      <c r="H9" s="17">
        <f t="shared" si="1"/>
        <v>74923.12402766294</v>
      </c>
      <c r="I9" s="17">
        <f t="shared" si="1"/>
        <v>119415.47935489376</v>
      </c>
      <c r="J9" s="17">
        <f t="shared" si="1"/>
        <v>211105.43002435734</v>
      </c>
      <c r="K9" s="17">
        <f t="shared" si="1"/>
        <v>430587.7870538342</v>
      </c>
      <c r="L9" s="17">
        <f t="shared" si="1"/>
        <v>778994.0952345175</v>
      </c>
      <c r="M9" s="17">
        <f t="shared" si="1"/>
        <v>1261371.4864848063</v>
      </c>
      <c r="N9" s="17">
        <f t="shared" si="1"/>
        <v>2591636.7736355388</v>
      </c>
    </row>
    <row r="10" spans="2:14" ht="12.75">
      <c r="B10" s="5">
        <v>60</v>
      </c>
      <c r="C10" s="16">
        <f t="shared" si="1"/>
        <v>2909.0616986760424</v>
      </c>
      <c r="D10" s="17">
        <f t="shared" si="1"/>
        <v>6083.000183888739</v>
      </c>
      <c r="E10" s="17">
        <f t="shared" si="1"/>
        <v>11458.687058927566</v>
      </c>
      <c r="F10" s="17">
        <f t="shared" si="1"/>
        <v>23525.756464071386</v>
      </c>
      <c r="G10" s="17">
        <f t="shared" si="1"/>
        <v>35248.85596696003</v>
      </c>
      <c r="H10" s="17">
        <f t="shared" si="1"/>
        <v>67885.78174161808</v>
      </c>
      <c r="I10" s="17">
        <f t="shared" si="1"/>
        <v>108199.0810349007</v>
      </c>
      <c r="J10" s="17">
        <f t="shared" si="1"/>
        <v>191276.82318495787</v>
      </c>
      <c r="K10" s="17">
        <f t="shared" si="1"/>
        <v>390143.7495018279</v>
      </c>
      <c r="L10" s="17">
        <f t="shared" si="1"/>
        <v>705825.1215949632</v>
      </c>
      <c r="M10" s="17">
        <f t="shared" si="1"/>
        <v>1142894.0068621822</v>
      </c>
      <c r="N10" s="17">
        <f t="shared" si="1"/>
        <v>2348210.791418882</v>
      </c>
    </row>
    <row r="11" spans="2:14" ht="12.75">
      <c r="B11" s="5">
        <v>70</v>
      </c>
      <c r="C11" s="16">
        <f t="shared" si="1"/>
        <v>2676.2995382809536</v>
      </c>
      <c r="D11" s="17">
        <f t="shared" si="1"/>
        <v>5596.282330798837</v>
      </c>
      <c r="E11" s="17">
        <f t="shared" si="1"/>
        <v>10541.84546827272</v>
      </c>
      <c r="F11" s="17">
        <f t="shared" si="1"/>
        <v>21643.394910173043</v>
      </c>
      <c r="G11" s="17">
        <f t="shared" si="1"/>
        <v>32428.49644345492</v>
      </c>
      <c r="H11" s="17">
        <f t="shared" si="1"/>
        <v>62454.0505323832</v>
      </c>
      <c r="I11" s="17">
        <f t="shared" si="1"/>
        <v>99541.7700311813</v>
      </c>
      <c r="J11" s="17">
        <f t="shared" si="1"/>
        <v>175972.2297422327</v>
      </c>
      <c r="K11" s="17">
        <f t="shared" si="1"/>
        <v>358927.25724248006</v>
      </c>
      <c r="L11" s="17">
        <f t="shared" si="1"/>
        <v>649350.0800933201</v>
      </c>
      <c r="M11" s="17">
        <f t="shared" si="1"/>
        <v>1051447.8617835431</v>
      </c>
      <c r="N11" s="17">
        <f t="shared" si="1"/>
        <v>2160323.8802810144</v>
      </c>
    </row>
    <row r="12" spans="2:14" ht="12.75">
      <c r="B12" s="5">
        <v>80</v>
      </c>
      <c r="C12" s="16">
        <f t="shared" si="1"/>
        <v>2489.7805838904546</v>
      </c>
      <c r="D12" s="17">
        <f t="shared" si="1"/>
        <v>5206.261440429785</v>
      </c>
      <c r="E12" s="17">
        <f t="shared" si="1"/>
        <v>9807.15416561255</v>
      </c>
      <c r="F12" s="17">
        <f t="shared" si="1"/>
        <v>20135.004937240825</v>
      </c>
      <c r="G12" s="17">
        <f t="shared" si="1"/>
        <v>30168.461958311178</v>
      </c>
      <c r="H12" s="17">
        <f t="shared" si="1"/>
        <v>58101.449474045075</v>
      </c>
      <c r="I12" s="17">
        <f t="shared" si="1"/>
        <v>92604.41993309734</v>
      </c>
      <c r="J12" s="17">
        <f t="shared" si="1"/>
        <v>163708.2227341202</v>
      </c>
      <c r="K12" s="17">
        <f t="shared" si="1"/>
        <v>333912.5921179184</v>
      </c>
      <c r="L12" s="17">
        <f t="shared" si="1"/>
        <v>604095.019424667</v>
      </c>
      <c r="M12" s="17">
        <f t="shared" si="1"/>
        <v>978169.4589101633</v>
      </c>
      <c r="N12" s="17">
        <f t="shared" si="1"/>
        <v>2009764.742362671</v>
      </c>
    </row>
    <row r="13" spans="2:14" ht="12.75">
      <c r="B13" s="5">
        <v>90</v>
      </c>
      <c r="C13" s="16">
        <f t="shared" si="1"/>
        <v>2336.0791927195583</v>
      </c>
      <c r="D13" s="17">
        <f t="shared" si="1"/>
        <v>4884.863791427691</v>
      </c>
      <c r="E13" s="17">
        <f t="shared" si="1"/>
        <v>9201.730037705374</v>
      </c>
      <c r="F13" s="17">
        <f t="shared" si="1"/>
        <v>18892.012566703906</v>
      </c>
      <c r="G13" s="17">
        <f t="shared" si="1"/>
        <v>28306.075126924952</v>
      </c>
      <c r="H13" s="17">
        <f t="shared" si="1"/>
        <v>54514.67814528321</v>
      </c>
      <c r="I13" s="17">
        <f t="shared" si="1"/>
        <v>86887.67996637696</v>
      </c>
      <c r="J13" s="17">
        <f t="shared" si="1"/>
        <v>153602.03838070558</v>
      </c>
      <c r="K13" s="17">
        <f t="shared" si="1"/>
        <v>313299.1973994936</v>
      </c>
      <c r="L13" s="17">
        <f t="shared" si="1"/>
        <v>566802.4782723475</v>
      </c>
      <c r="M13" s="17">
        <f t="shared" si="1"/>
        <v>917784.215484235</v>
      </c>
      <c r="N13" s="17">
        <f t="shared" si="1"/>
        <v>1885696.1240972506</v>
      </c>
    </row>
    <row r="14" spans="2:14" ht="12.75">
      <c r="B14" s="5">
        <v>100</v>
      </c>
      <c r="C14" s="16">
        <f t="shared" si="1"/>
        <v>2206.6464650184657</v>
      </c>
      <c r="D14" s="17">
        <f t="shared" si="1"/>
        <v>4614.213187225897</v>
      </c>
      <c r="E14" s="17">
        <f t="shared" si="1"/>
        <v>8691.899282797287</v>
      </c>
      <c r="F14" s="17">
        <f t="shared" si="1"/>
        <v>17845.282333459905</v>
      </c>
      <c r="G14" s="17">
        <f t="shared" si="1"/>
        <v>26737.749649942816</v>
      </c>
      <c r="H14" s="17">
        <f t="shared" si="1"/>
        <v>51494.23966268327</v>
      </c>
      <c r="I14" s="17">
        <f t="shared" si="1"/>
        <v>82073.583998776</v>
      </c>
      <c r="J14" s="17">
        <f t="shared" si="1"/>
        <v>145091.56884267682</v>
      </c>
      <c r="K14" s="17">
        <f t="shared" si="1"/>
        <v>295940.55226778827</v>
      </c>
      <c r="L14" s="17">
        <f t="shared" si="1"/>
        <v>535398.2386133642</v>
      </c>
      <c r="M14" s="17">
        <f t="shared" si="1"/>
        <v>866933.4931194506</v>
      </c>
      <c r="N14" s="17">
        <f t="shared" si="1"/>
        <v>1781217.3060340886</v>
      </c>
    </row>
    <row r="15" spans="2:14" ht="12.75">
      <c r="B15" s="5">
        <v>125</v>
      </c>
      <c r="C15" s="16">
        <f t="shared" si="1"/>
        <v>1955.709934073744</v>
      </c>
      <c r="D15" s="17">
        <f t="shared" si="1"/>
        <v>4089.491774622014</v>
      </c>
      <c r="E15" s="17">
        <f t="shared" si="1"/>
        <v>7703.469514856271</v>
      </c>
      <c r="F15" s="17">
        <f t="shared" si="1"/>
        <v>15815.943554694506</v>
      </c>
      <c r="G15" s="17">
        <f t="shared" si="1"/>
        <v>23697.17280685121</v>
      </c>
      <c r="H15" s="17">
        <f t="shared" si="1"/>
        <v>45638.391854964015</v>
      </c>
      <c r="I15" s="17">
        <f t="shared" si="1"/>
        <v>72740.29895409588</v>
      </c>
      <c r="J15" s="17">
        <f t="shared" si="1"/>
        <v>128591.97294823256</v>
      </c>
      <c r="K15" s="17">
        <f t="shared" si="1"/>
        <v>262286.6359158898</v>
      </c>
      <c r="L15" s="17">
        <f t="shared" si="1"/>
        <v>474513.5528236867</v>
      </c>
      <c r="M15" s="17">
        <f t="shared" si="1"/>
        <v>768347.1147521464</v>
      </c>
      <c r="N15" s="17">
        <f t="shared" si="1"/>
        <v>1578659.9418524383</v>
      </c>
    </row>
    <row r="16" spans="2:14" ht="12.75">
      <c r="B16" s="5">
        <v>150</v>
      </c>
      <c r="C16" s="16">
        <f t="shared" si="1"/>
        <v>1772.0149747816886</v>
      </c>
      <c r="D16" s="17">
        <f t="shared" si="1"/>
        <v>3705.3760057259606</v>
      </c>
      <c r="E16" s="17">
        <f t="shared" si="1"/>
        <v>6979.901825044785</v>
      </c>
      <c r="F16" s="17">
        <f t="shared" si="1"/>
        <v>14330.391399527358</v>
      </c>
      <c r="G16" s="17">
        <f t="shared" si="1"/>
        <v>21471.35643283304</v>
      </c>
      <c r="H16" s="17">
        <f t="shared" si="1"/>
        <v>41351.691466584045</v>
      </c>
      <c r="I16" s="17">
        <f t="shared" si="1"/>
        <v>65907.983986287</v>
      </c>
      <c r="J16" s="17">
        <f t="shared" si="1"/>
        <v>116513.64945840569</v>
      </c>
      <c r="K16" s="17">
        <f t="shared" si="1"/>
        <v>237650.70598171034</v>
      </c>
      <c r="L16" s="17">
        <f t="shared" si="1"/>
        <v>429943.6775825718</v>
      </c>
      <c r="M16" s="17">
        <f t="shared" si="1"/>
        <v>696178.1854505675</v>
      </c>
      <c r="N16" s="17">
        <f t="shared" si="1"/>
        <v>1430380.3484924305</v>
      </c>
    </row>
    <row r="17" spans="2:14" ht="12.75">
      <c r="B17" s="5">
        <v>175</v>
      </c>
      <c r="C17" s="16">
        <f t="shared" si="1"/>
        <v>1630.2311020056832</v>
      </c>
      <c r="D17" s="17">
        <f t="shared" si="1"/>
        <v>3408.898511088627</v>
      </c>
      <c r="E17" s="17">
        <f t="shared" si="1"/>
        <v>6421.420363863522</v>
      </c>
      <c r="F17" s="17">
        <f t="shared" si="1"/>
        <v>13183.776715150174</v>
      </c>
      <c r="G17" s="17">
        <f t="shared" si="1"/>
        <v>19753.37316964074</v>
      </c>
      <c r="H17" s="17">
        <f t="shared" si="1"/>
        <v>38043.02701091651</v>
      </c>
      <c r="I17" s="17">
        <f t="shared" si="1"/>
        <v>60634.501905478974</v>
      </c>
      <c r="J17" s="17">
        <f t="shared" si="1"/>
        <v>107191.06658716674</v>
      </c>
      <c r="K17" s="17">
        <f t="shared" si="1"/>
        <v>218635.6085126893</v>
      </c>
      <c r="L17" s="17">
        <f t="shared" si="1"/>
        <v>395542.68179486674</v>
      </c>
      <c r="M17" s="17">
        <f t="shared" si="1"/>
        <v>640475.0222831601</v>
      </c>
      <c r="N17" s="17">
        <f t="shared" si="1"/>
        <v>1315931.617393567</v>
      </c>
    </row>
    <row r="18" spans="2:14" ht="12.75">
      <c r="B18" s="5">
        <v>200</v>
      </c>
      <c r="C18" s="16">
        <f t="shared" si="1"/>
        <v>1516.6156429691803</v>
      </c>
      <c r="D18" s="17">
        <f t="shared" si="1"/>
        <v>3171.322643060049</v>
      </c>
      <c r="E18" s="17">
        <f t="shared" si="1"/>
        <v>5973.893248591887</v>
      </c>
      <c r="F18" s="17">
        <f t="shared" si="1"/>
        <v>12264.961682432608</v>
      </c>
      <c r="G18" s="17">
        <f t="shared" si="1"/>
        <v>18376.70420692318</v>
      </c>
      <c r="H18" s="17">
        <f t="shared" si="1"/>
        <v>35391.6998637006</v>
      </c>
      <c r="I18" s="17">
        <f t="shared" si="1"/>
        <v>56408.7103848994</v>
      </c>
      <c r="J18" s="17">
        <f t="shared" si="1"/>
        <v>99720.61517697715</v>
      </c>
      <c r="K18" s="17">
        <f t="shared" si="1"/>
        <v>203398.2688543224</v>
      </c>
      <c r="L18" s="17">
        <f t="shared" si="1"/>
        <v>367976.183213553</v>
      </c>
      <c r="M18" s="17">
        <f t="shared" si="1"/>
        <v>595838.489727384</v>
      </c>
      <c r="N18" s="17">
        <f t="shared" si="1"/>
        <v>1224220.5866158602</v>
      </c>
    </row>
    <row r="19" spans="2:14" ht="12.75">
      <c r="B19" s="5">
        <v>250</v>
      </c>
      <c r="C19" s="16">
        <f t="shared" si="1"/>
        <v>1344.148383597843</v>
      </c>
      <c r="D19" s="17">
        <f t="shared" si="1"/>
        <v>2810.6845820151075</v>
      </c>
      <c r="E19" s="17">
        <f t="shared" si="1"/>
        <v>5294.551055902585</v>
      </c>
      <c r="F19" s="17">
        <f t="shared" si="1"/>
        <v>10870.208610044177</v>
      </c>
      <c r="G19" s="17">
        <f t="shared" si="1"/>
        <v>16286.932928657277</v>
      </c>
      <c r="H19" s="17">
        <f t="shared" si="1"/>
        <v>31367.00876396004</v>
      </c>
      <c r="I19" s="17">
        <f t="shared" si="1"/>
        <v>49993.996327415036</v>
      </c>
      <c r="J19" s="17">
        <f t="shared" si="1"/>
        <v>88380.5361779723</v>
      </c>
      <c r="K19" s="17">
        <f t="shared" si="1"/>
        <v>180268.1223647993</v>
      </c>
      <c r="L19" s="17">
        <f t="shared" si="1"/>
        <v>326130.4828035802</v>
      </c>
      <c r="M19" s="17">
        <f t="shared" si="1"/>
        <v>528080.6291068424</v>
      </c>
      <c r="N19" s="17">
        <f t="shared" si="1"/>
        <v>1085004.055111379</v>
      </c>
    </row>
    <row r="20" spans="2:14" ht="12.75">
      <c r="B20" s="5">
        <v>300</v>
      </c>
      <c r="C20" s="16">
        <f t="shared" si="1"/>
        <v>1217.8958763596315</v>
      </c>
      <c r="D20" s="17">
        <f t="shared" si="1"/>
        <v>2546.6839851573714</v>
      </c>
      <c r="E20" s="17">
        <f t="shared" si="1"/>
        <v>4797.247072454567</v>
      </c>
      <c r="F20" s="17">
        <f t="shared" si="1"/>
        <v>9849.197010456466</v>
      </c>
      <c r="G20" s="17">
        <f t="shared" si="1"/>
        <v>14757.141915585029</v>
      </c>
      <c r="H20" s="17">
        <f t="shared" si="1"/>
        <v>28420.783816374376</v>
      </c>
      <c r="I20" s="17">
        <f t="shared" si="1"/>
        <v>45298.184867746204</v>
      </c>
      <c r="J20" s="17">
        <f t="shared" si="1"/>
        <v>80079.17271268326</v>
      </c>
      <c r="K20" s="17">
        <f t="shared" si="1"/>
        <v>163335.9869685855</v>
      </c>
      <c r="L20" s="17">
        <f t="shared" si="1"/>
        <v>295497.8594688342</v>
      </c>
      <c r="M20" s="17">
        <f t="shared" si="1"/>
        <v>478479.33191209874</v>
      </c>
      <c r="N20" s="17">
        <f t="shared" si="1"/>
        <v>983092.3287030371</v>
      </c>
    </row>
    <row r="21" spans="2:14" ht="12.75">
      <c r="B21" s="5">
        <v>350</v>
      </c>
      <c r="C21" s="16">
        <f t="shared" si="1"/>
        <v>1120.4486219934718</v>
      </c>
      <c r="D21" s="17">
        <f t="shared" si="1"/>
        <v>2342.916678847374</v>
      </c>
      <c r="E21" s="17">
        <f t="shared" si="1"/>
        <v>4413.405920841412</v>
      </c>
      <c r="F21" s="17">
        <f t="shared" si="1"/>
        <v>9061.135218795584</v>
      </c>
      <c r="G21" s="17">
        <f t="shared" si="1"/>
        <v>13576.381729201992</v>
      </c>
      <c r="H21" s="17">
        <f t="shared" si="1"/>
        <v>26146.757437273594</v>
      </c>
      <c r="I21" s="17">
        <f t="shared" si="1"/>
        <v>41673.750440456024</v>
      </c>
      <c r="J21" s="17">
        <f t="shared" si="1"/>
        <v>73671.81419851402</v>
      </c>
      <c r="K21" s="17">
        <f t="shared" si="1"/>
        <v>150267.0179555272</v>
      </c>
      <c r="L21" s="17">
        <f t="shared" si="1"/>
        <v>271854.249505734</v>
      </c>
      <c r="M21" s="17">
        <f t="shared" si="1"/>
        <v>440194.8627133377</v>
      </c>
      <c r="N21" s="17">
        <f t="shared" si="1"/>
        <v>904432.3627075069</v>
      </c>
    </row>
    <row r="22" spans="2:14" ht="12.75">
      <c r="B22" s="5">
        <v>400</v>
      </c>
      <c r="C22" s="16">
        <f t="shared" si="1"/>
        <v>1042.36135917657</v>
      </c>
      <c r="D22" s="17">
        <f t="shared" si="1"/>
        <v>2179.6321275809764</v>
      </c>
      <c r="E22" s="17">
        <f t="shared" si="1"/>
        <v>4105.823064034237</v>
      </c>
      <c r="F22" s="17">
        <f t="shared" si="1"/>
        <v>8429.63884014798</v>
      </c>
      <c r="G22" s="17">
        <f t="shared" si="1"/>
        <v>12630.204932353778</v>
      </c>
      <c r="H22" s="17">
        <f t="shared" si="1"/>
        <v>24324.515274860492</v>
      </c>
      <c r="I22" s="17">
        <f t="shared" si="1"/>
        <v>38769.38781343962</v>
      </c>
      <c r="J22" s="17">
        <f t="shared" si="1"/>
        <v>68537.41516888066</v>
      </c>
      <c r="K22" s="17">
        <f t="shared" si="1"/>
        <v>139794.48053303597</v>
      </c>
      <c r="L22" s="17">
        <f t="shared" si="1"/>
        <v>252907.95084254592</v>
      </c>
      <c r="M22" s="17">
        <f t="shared" si="1"/>
        <v>409516.4261829863</v>
      </c>
      <c r="N22" s="17">
        <f t="shared" si="1"/>
        <v>841399.88962436</v>
      </c>
    </row>
    <row r="23" spans="2:14" ht="12.75">
      <c r="B23" s="5">
        <v>450</v>
      </c>
      <c r="C23" s="16">
        <f t="shared" si="1"/>
        <v>978.0133631945777</v>
      </c>
      <c r="D23" s="17">
        <f t="shared" si="1"/>
        <v>2045.0771019624149</v>
      </c>
      <c r="E23" s="17">
        <f t="shared" si="1"/>
        <v>3852.3586740687874</v>
      </c>
      <c r="F23" s="17">
        <f t="shared" si="1"/>
        <v>7909.2527365763835</v>
      </c>
      <c r="G23" s="17">
        <f t="shared" si="1"/>
        <v>11850.50567634829</v>
      </c>
      <c r="H23" s="17">
        <f t="shared" si="1"/>
        <v>22822.892255750194</v>
      </c>
      <c r="I23" s="17">
        <f t="shared" si="1"/>
        <v>36376.04083325775</v>
      </c>
      <c r="J23" s="17">
        <f t="shared" si="1"/>
        <v>64306.40134907904</v>
      </c>
      <c r="K23" s="17">
        <f t="shared" si="1"/>
        <v>131164.56098311074</v>
      </c>
      <c r="L23" s="17">
        <f t="shared" si="1"/>
        <v>237295.20804336344</v>
      </c>
      <c r="M23" s="17">
        <f t="shared" si="1"/>
        <v>384235.7870700788</v>
      </c>
      <c r="N23" s="17">
        <f t="shared" si="1"/>
        <v>789457.8291861566</v>
      </c>
    </row>
    <row r="24" spans="2:14" ht="12.75">
      <c r="B24" s="5">
        <v>500</v>
      </c>
      <c r="C24" s="16">
        <f t="shared" si="1"/>
        <v>923.8255866325053</v>
      </c>
      <c r="D24" s="17">
        <f t="shared" si="1"/>
        <v>1931.7676266282804</v>
      </c>
      <c r="E24" s="17">
        <f t="shared" si="1"/>
        <v>3638.9150147863224</v>
      </c>
      <c r="F24" s="17">
        <f t="shared" si="1"/>
        <v>7471.032936938234</v>
      </c>
      <c r="G24" s="17">
        <f t="shared" si="1"/>
        <v>11193.916944636068</v>
      </c>
      <c r="H24" s="17">
        <f t="shared" si="1"/>
        <v>21558.367830424122</v>
      </c>
      <c r="I24" s="17">
        <f t="shared" si="1"/>
        <v>34360.591099067125</v>
      </c>
      <c r="J24" s="17">
        <f t="shared" si="1"/>
        <v>60743.442969417745</v>
      </c>
      <c r="K24" s="17">
        <f t="shared" si="1"/>
        <v>123897.26158732422</v>
      </c>
      <c r="L24" s="17">
        <f t="shared" si="1"/>
        <v>224147.6374716247</v>
      </c>
      <c r="M24" s="17">
        <f t="shared" si="1"/>
        <v>362946.83156041557</v>
      </c>
      <c r="N24" s="17">
        <f t="shared" si="1"/>
        <v>745717.1544029563</v>
      </c>
    </row>
    <row r="25" spans="2:14" ht="12.75">
      <c r="B25" s="5">
        <v>550</v>
      </c>
      <c r="C25" s="16">
        <f t="shared" si="1"/>
        <v>877.397805416934</v>
      </c>
      <c r="D25" s="17">
        <f t="shared" si="1"/>
        <v>1834.6847074862078</v>
      </c>
      <c r="E25" s="17">
        <f t="shared" si="1"/>
        <v>3456.0376918228017</v>
      </c>
      <c r="F25" s="17">
        <f t="shared" si="1"/>
        <v>7095.5686851687315</v>
      </c>
      <c r="G25" s="17">
        <f t="shared" si="1"/>
        <v>10631.355423964982</v>
      </c>
      <c r="H25" s="17">
        <f t="shared" si="1"/>
        <v>20474.930437610383</v>
      </c>
      <c r="I25" s="17">
        <f t="shared" si="1"/>
        <v>32633.765138551924</v>
      </c>
      <c r="J25" s="17">
        <f t="shared" si="1"/>
        <v>57690.72033294619</v>
      </c>
      <c r="K25" s="17">
        <f t="shared" si="1"/>
        <v>117670.68046917974</v>
      </c>
      <c r="L25" s="17">
        <f t="shared" si="1"/>
        <v>212882.87318808303</v>
      </c>
      <c r="M25" s="17">
        <f t="shared" si="1"/>
        <v>344706.5745980643</v>
      </c>
      <c r="N25" s="17">
        <f t="shared" si="1"/>
        <v>708240.3910460095</v>
      </c>
    </row>
    <row r="26" spans="2:14" ht="12.75">
      <c r="B26" s="5">
        <v>600</v>
      </c>
      <c r="C26" s="16">
        <f t="shared" si="1"/>
        <v>837.0529520138696</v>
      </c>
      <c r="D26" s="17">
        <f t="shared" si="1"/>
        <v>1750.3215085958238</v>
      </c>
      <c r="E26" s="17">
        <f t="shared" si="1"/>
        <v>3297.12079783103</v>
      </c>
      <c r="F26" s="17">
        <f t="shared" si="1"/>
        <v>6769.297435517641</v>
      </c>
      <c r="G26" s="17">
        <f t="shared" si="1"/>
        <v>10142.50022805767</v>
      </c>
      <c r="H26" s="17">
        <f t="shared" si="1"/>
        <v>19533.444076642347</v>
      </c>
      <c r="I26" s="17">
        <f t="shared" si="1"/>
        <v>31133.186424567943</v>
      </c>
      <c r="J26" s="17">
        <f t="shared" si="1"/>
        <v>55037.962780807255</v>
      </c>
      <c r="K26" s="17">
        <f t="shared" si="1"/>
        <v>112259.90063355894</v>
      </c>
      <c r="L26" s="17">
        <f t="shared" si="1"/>
        <v>203094.00859579578</v>
      </c>
      <c r="M26" s="17">
        <f t="shared" si="1"/>
        <v>328856.1403556139</v>
      </c>
      <c r="N26" s="17">
        <f t="shared" si="1"/>
        <v>675673.8008693882</v>
      </c>
    </row>
    <row r="27" spans="2:14" ht="12.75">
      <c r="B27" s="5">
        <v>700</v>
      </c>
      <c r="C27" s="16">
        <f t="shared" si="1"/>
        <v>770.0780048807419</v>
      </c>
      <c r="D27" s="17">
        <f t="shared" si="1"/>
        <v>1610.2733907053812</v>
      </c>
      <c r="E27" s="17">
        <f t="shared" si="1"/>
        <v>3033.308943879633</v>
      </c>
      <c r="F27" s="17">
        <f aca="true" t="shared" si="2" ref="D27:N38">(2237)*(F$4^2.623)*((((20+14.696)^2-(10+14.696)^2)*1)/(0.6094*$B27*1))^0.541</f>
        <v>6227.667020402997</v>
      </c>
      <c r="G27" s="17">
        <f t="shared" si="2"/>
        <v>9330.970425865848</v>
      </c>
      <c r="H27" s="17">
        <f t="shared" si="2"/>
        <v>17970.518599570078</v>
      </c>
      <c r="I27" s="17">
        <f t="shared" si="2"/>
        <v>28642.133128770358</v>
      </c>
      <c r="J27" s="17">
        <f t="shared" si="2"/>
        <v>50634.22148978014</v>
      </c>
      <c r="K27" s="17">
        <f t="shared" si="2"/>
        <v>103277.6720994934</v>
      </c>
      <c r="L27" s="17">
        <f t="shared" si="2"/>
        <v>186843.8891068999</v>
      </c>
      <c r="M27" s="17">
        <f t="shared" si="2"/>
        <v>302543.4410673176</v>
      </c>
      <c r="N27" s="17">
        <f t="shared" si="2"/>
        <v>621611.25084362</v>
      </c>
    </row>
    <row r="28" spans="2:14" ht="12.75">
      <c r="B28" s="5">
        <v>800</v>
      </c>
      <c r="C28" s="16">
        <f aca="true" t="shared" si="3" ref="C28:C38">(2237)*(C$4^2.623)*((((20+14.696)^2-(10+14.696)^2)*1)/(0.6094*$B28*1))^0.541</f>
        <v>716.4090705126042</v>
      </c>
      <c r="D28" s="17">
        <f t="shared" si="2"/>
        <v>1498.0488415392101</v>
      </c>
      <c r="E28" s="17">
        <f t="shared" si="2"/>
        <v>2821.9089849201864</v>
      </c>
      <c r="F28" s="17">
        <f t="shared" si="2"/>
        <v>5793.643128711161</v>
      </c>
      <c r="G28" s="17">
        <f t="shared" si="2"/>
        <v>8680.66846138579</v>
      </c>
      <c r="H28" s="17">
        <f t="shared" si="2"/>
        <v>16718.101861046187</v>
      </c>
      <c r="I28" s="17">
        <f t="shared" si="2"/>
        <v>26645.98111130104</v>
      </c>
      <c r="J28" s="17">
        <f t="shared" si="2"/>
        <v>47105.378057435126</v>
      </c>
      <c r="K28" s="17">
        <f t="shared" si="2"/>
        <v>96079.95632203764</v>
      </c>
      <c r="L28" s="17">
        <f t="shared" si="2"/>
        <v>173822.205124225</v>
      </c>
      <c r="M28" s="17">
        <f t="shared" si="2"/>
        <v>281458.3250410951</v>
      </c>
      <c r="N28" s="17">
        <f t="shared" si="2"/>
        <v>578289.388366599</v>
      </c>
    </row>
    <row r="29" spans="2:14" ht="12.75">
      <c r="B29" s="5">
        <v>900</v>
      </c>
      <c r="C29" s="16">
        <f t="shared" si="3"/>
        <v>672.1830565828238</v>
      </c>
      <c r="D29" s="17">
        <f t="shared" si="2"/>
        <v>1405.5699329653705</v>
      </c>
      <c r="E29" s="17">
        <f t="shared" si="2"/>
        <v>2647.704342331903</v>
      </c>
      <c r="F29" s="17">
        <f t="shared" si="2"/>
        <v>5435.984701060016</v>
      </c>
      <c r="G29" s="17">
        <f t="shared" si="2"/>
        <v>8144.78556976026</v>
      </c>
      <c r="H29" s="17">
        <f t="shared" si="2"/>
        <v>15686.044847506311</v>
      </c>
      <c r="I29" s="17">
        <f t="shared" si="2"/>
        <v>25001.04725953132</v>
      </c>
      <c r="J29" s="17">
        <f t="shared" si="2"/>
        <v>44197.426173680964</v>
      </c>
      <c r="K29" s="17">
        <f t="shared" si="2"/>
        <v>90148.66139352604</v>
      </c>
      <c r="L29" s="17">
        <f t="shared" si="2"/>
        <v>163091.6552449101</v>
      </c>
      <c r="M29" s="17">
        <f t="shared" si="2"/>
        <v>264083.08467037574</v>
      </c>
      <c r="N29" s="17">
        <f t="shared" si="2"/>
        <v>542589.9038150624</v>
      </c>
    </row>
    <row r="30" spans="2:14" ht="12.75">
      <c r="B30" s="5">
        <v>1000</v>
      </c>
      <c r="C30" s="16">
        <f t="shared" si="3"/>
        <v>634.9401040326198</v>
      </c>
      <c r="D30" s="17">
        <f t="shared" si="2"/>
        <v>1327.692971017621</v>
      </c>
      <c r="E30" s="17">
        <f t="shared" si="2"/>
        <v>2501.0057217363005</v>
      </c>
      <c r="F30" s="17">
        <f t="shared" si="2"/>
        <v>5134.798709680796</v>
      </c>
      <c r="G30" s="17">
        <f t="shared" si="2"/>
        <v>7693.515845634462</v>
      </c>
      <c r="H30" s="17">
        <f t="shared" si="2"/>
        <v>14816.94435734234</v>
      </c>
      <c r="I30" s="17">
        <f t="shared" si="2"/>
        <v>23615.84004897527</v>
      </c>
      <c r="J30" s="17">
        <f t="shared" si="2"/>
        <v>41748.62501794293</v>
      </c>
      <c r="K30" s="17">
        <f t="shared" si="2"/>
        <v>85153.88759513322</v>
      </c>
      <c r="L30" s="17">
        <f t="shared" si="2"/>
        <v>154055.40430383632</v>
      </c>
      <c r="M30" s="17">
        <f t="shared" si="2"/>
        <v>249451.30587831623</v>
      </c>
      <c r="N30" s="17">
        <f t="shared" si="2"/>
        <v>512527.18526822235</v>
      </c>
    </row>
    <row r="31" spans="2:14" ht="12.75">
      <c r="B31" s="5">
        <v>1500</v>
      </c>
      <c r="C31" s="16">
        <f t="shared" si="3"/>
        <v>509.87930793246977</v>
      </c>
      <c r="D31" s="17">
        <f t="shared" si="2"/>
        <v>1066.1843044875466</v>
      </c>
      <c r="E31" s="17">
        <f t="shared" si="2"/>
        <v>2008.3958446394472</v>
      </c>
      <c r="F31" s="17">
        <f t="shared" si="2"/>
        <v>4123.424549554169</v>
      </c>
      <c r="G31" s="17">
        <f t="shared" si="2"/>
        <v>6178.16469620583</v>
      </c>
      <c r="H31" s="17">
        <f t="shared" si="2"/>
        <v>11898.529147258743</v>
      </c>
      <c r="I31" s="17">
        <f t="shared" si="2"/>
        <v>18964.352864056607</v>
      </c>
      <c r="J31" s="17">
        <f t="shared" si="2"/>
        <v>33525.6190246684</v>
      </c>
      <c r="K31" s="17">
        <f t="shared" si="2"/>
        <v>68381.5764652586</v>
      </c>
      <c r="L31" s="17">
        <f t="shared" si="2"/>
        <v>123711.9256301716</v>
      </c>
      <c r="M31" s="17">
        <f t="shared" si="2"/>
        <v>200318.20071890176</v>
      </c>
      <c r="N31" s="17">
        <f t="shared" si="2"/>
        <v>411577.41472211736</v>
      </c>
    </row>
    <row r="32" spans="2:14" ht="12.75">
      <c r="B32" s="5">
        <v>2000</v>
      </c>
      <c r="C32" s="16">
        <f t="shared" si="3"/>
        <v>436.3907446842837</v>
      </c>
      <c r="D32" s="17">
        <f t="shared" si="2"/>
        <v>912.5158745756316</v>
      </c>
      <c r="E32" s="17">
        <f t="shared" si="2"/>
        <v>1718.927096329841</v>
      </c>
      <c r="F32" s="17">
        <f t="shared" si="2"/>
        <v>3529.118130182531</v>
      </c>
      <c r="G32" s="17">
        <f t="shared" si="2"/>
        <v>5287.709955306705</v>
      </c>
      <c r="H32" s="17">
        <f t="shared" si="2"/>
        <v>10183.602108261271</v>
      </c>
      <c r="I32" s="17">
        <f t="shared" si="2"/>
        <v>16231.0333838793</v>
      </c>
      <c r="J32" s="17">
        <f t="shared" si="2"/>
        <v>28693.59400266997</v>
      </c>
      <c r="K32" s="17">
        <f t="shared" si="2"/>
        <v>58525.78563614067</v>
      </c>
      <c r="L32" s="17">
        <f t="shared" si="2"/>
        <v>105881.40862391594</v>
      </c>
      <c r="M32" s="17">
        <f t="shared" si="2"/>
        <v>171446.47257800694</v>
      </c>
      <c r="N32" s="17">
        <f t="shared" si="2"/>
        <v>352257.0375215247</v>
      </c>
    </row>
    <row r="33" spans="2:14" ht="12.75">
      <c r="B33" s="5">
        <v>2500</v>
      </c>
      <c r="C33" s="16">
        <f t="shared" si="3"/>
        <v>386.7650428133946</v>
      </c>
      <c r="D33" s="17">
        <f t="shared" si="2"/>
        <v>808.7459360612257</v>
      </c>
      <c r="E33" s="17">
        <f t="shared" si="2"/>
        <v>1523.4532814991164</v>
      </c>
      <c r="F33" s="17">
        <f t="shared" si="2"/>
        <v>3127.792102238714</v>
      </c>
      <c r="G33" s="17">
        <f t="shared" si="2"/>
        <v>4686.399498982462</v>
      </c>
      <c r="H33" s="17">
        <f t="shared" si="2"/>
        <v>9025.538129241846</v>
      </c>
      <c r="I33" s="17">
        <f t="shared" si="2"/>
        <v>14385.264577880489</v>
      </c>
      <c r="J33" s="17">
        <f t="shared" si="2"/>
        <v>25430.6014691986</v>
      </c>
      <c r="K33" s="17">
        <f t="shared" si="2"/>
        <v>51870.32095198491</v>
      </c>
      <c r="L33" s="17">
        <f t="shared" si="2"/>
        <v>93840.7334216</v>
      </c>
      <c r="M33" s="17">
        <f t="shared" si="2"/>
        <v>151949.83650446433</v>
      </c>
      <c r="N33" s="17">
        <f t="shared" si="2"/>
        <v>312198.8948159254</v>
      </c>
    </row>
    <row r="34" spans="2:14" ht="12.75">
      <c r="B34" s="5">
        <v>3000</v>
      </c>
      <c r="C34" s="16">
        <f t="shared" si="3"/>
        <v>350.43716639503134</v>
      </c>
      <c r="D34" s="17">
        <f t="shared" si="2"/>
        <v>732.7824461724539</v>
      </c>
      <c r="E34" s="17">
        <f t="shared" si="2"/>
        <v>1380.3591121376107</v>
      </c>
      <c r="F34" s="17">
        <f t="shared" si="2"/>
        <v>2834.0063864306735</v>
      </c>
      <c r="G34" s="17">
        <f t="shared" si="2"/>
        <v>4246.217675393367</v>
      </c>
      <c r="H34" s="17">
        <f t="shared" si="2"/>
        <v>8177.791829878081</v>
      </c>
      <c r="I34" s="17">
        <f t="shared" si="2"/>
        <v>13034.092532885623</v>
      </c>
      <c r="J34" s="17">
        <f t="shared" si="2"/>
        <v>23041.96846168187</v>
      </c>
      <c r="K34" s="17">
        <f t="shared" si="2"/>
        <v>46998.27099726939</v>
      </c>
      <c r="L34" s="17">
        <f t="shared" si="2"/>
        <v>85026.50723934072</v>
      </c>
      <c r="M34" s="17">
        <f t="shared" si="2"/>
        <v>137677.56711276554</v>
      </c>
      <c r="N34" s="17">
        <f t="shared" si="2"/>
        <v>282874.8308148917</v>
      </c>
    </row>
    <row r="35" spans="2:14" ht="12.75">
      <c r="B35" s="5">
        <v>3300</v>
      </c>
      <c r="C35" s="16">
        <f t="shared" si="3"/>
        <v>332.8255951995417</v>
      </c>
      <c r="D35" s="17">
        <f t="shared" si="2"/>
        <v>695.955729547815</v>
      </c>
      <c r="E35" s="17">
        <f t="shared" si="2"/>
        <v>1310.9877808121241</v>
      </c>
      <c r="F35" s="17">
        <f t="shared" si="2"/>
        <v>2691.580553701409</v>
      </c>
      <c r="G35" s="17">
        <f t="shared" si="2"/>
        <v>4032.8197482527344</v>
      </c>
      <c r="H35" s="17">
        <f t="shared" si="2"/>
        <v>7766.808701246571</v>
      </c>
      <c r="I35" s="17">
        <f t="shared" si="2"/>
        <v>12379.051142804434</v>
      </c>
      <c r="J35" s="17">
        <f t="shared" si="2"/>
        <v>21883.971231474585</v>
      </c>
      <c r="K35" s="17">
        <f t="shared" si="2"/>
        <v>44636.32576112888</v>
      </c>
      <c r="L35" s="17">
        <f t="shared" si="2"/>
        <v>80753.41485831897</v>
      </c>
      <c r="M35" s="17">
        <f t="shared" si="2"/>
        <v>130758.44292233934</v>
      </c>
      <c r="N35" s="17">
        <f t="shared" si="2"/>
        <v>268658.6725416202</v>
      </c>
    </row>
    <row r="36" spans="2:14" ht="12.75">
      <c r="B36" s="5">
        <v>3500</v>
      </c>
      <c r="C36" s="16">
        <f t="shared" si="3"/>
        <v>322.39770887167805</v>
      </c>
      <c r="D36" s="17">
        <f t="shared" si="2"/>
        <v>674.1504737573192</v>
      </c>
      <c r="E36" s="17">
        <f t="shared" si="2"/>
        <v>1269.9127200214093</v>
      </c>
      <c r="F36" s="17">
        <f t="shared" si="2"/>
        <v>2607.249611426795</v>
      </c>
      <c r="G36" s="17">
        <f t="shared" si="2"/>
        <v>3906.465926545211</v>
      </c>
      <c r="H36" s="17">
        <f t="shared" si="2"/>
        <v>7523.46384004891</v>
      </c>
      <c r="I36" s="17">
        <f t="shared" si="2"/>
        <v>11991.198345345805</v>
      </c>
      <c r="J36" s="17">
        <f t="shared" si="2"/>
        <v>21198.3161385505</v>
      </c>
      <c r="K36" s="17">
        <f t="shared" si="2"/>
        <v>43237.807925229026</v>
      </c>
      <c r="L36" s="17">
        <f t="shared" si="2"/>
        <v>78223.2986566954</v>
      </c>
      <c r="M36" s="17">
        <f t="shared" si="2"/>
        <v>126661.60001461432</v>
      </c>
      <c r="N36" s="17">
        <f t="shared" si="2"/>
        <v>260241.22466902155</v>
      </c>
    </row>
    <row r="37" spans="2:14" ht="13.5" thickBot="1">
      <c r="B37" s="6">
        <v>4000</v>
      </c>
      <c r="C37" s="19">
        <f t="shared" si="3"/>
        <v>299.9288922476379</v>
      </c>
      <c r="D37" s="20">
        <f t="shared" si="2"/>
        <v>627.1670028608434</v>
      </c>
      <c r="E37" s="20">
        <f t="shared" si="2"/>
        <v>1181.4088775637258</v>
      </c>
      <c r="F37" s="20">
        <f t="shared" si="2"/>
        <v>2425.5429435436017</v>
      </c>
      <c r="G37" s="20">
        <f t="shared" si="2"/>
        <v>3634.2131650141378</v>
      </c>
      <c r="H37" s="20">
        <f t="shared" si="2"/>
        <v>6999.132169109713</v>
      </c>
      <c r="I37" s="20">
        <f t="shared" si="2"/>
        <v>11155.497503466351</v>
      </c>
      <c r="J37" s="20">
        <f t="shared" si="2"/>
        <v>19720.944975701757</v>
      </c>
      <c r="K37" s="20">
        <f t="shared" si="2"/>
        <v>40224.441667455394</v>
      </c>
      <c r="L37" s="20">
        <f t="shared" si="2"/>
        <v>72771.6936828388</v>
      </c>
      <c r="M37" s="20">
        <f t="shared" si="2"/>
        <v>117834.19155071411</v>
      </c>
      <c r="N37" s="20">
        <f t="shared" si="2"/>
        <v>242104.27085638998</v>
      </c>
    </row>
    <row r="38" spans="2:14" ht="12.75">
      <c r="B38" s="12">
        <v>2066</v>
      </c>
      <c r="C38" s="22">
        <f t="shared" si="3"/>
        <v>428.79257572754295</v>
      </c>
      <c r="D38" s="22">
        <f t="shared" si="2"/>
        <v>896.6277058296381</v>
      </c>
      <c r="E38" s="22">
        <f t="shared" si="2"/>
        <v>1688.9981882094755</v>
      </c>
      <c r="F38" s="22">
        <f t="shared" si="2"/>
        <v>3467.671282035411</v>
      </c>
      <c r="G38" s="22">
        <f t="shared" si="2"/>
        <v>5195.643581021597</v>
      </c>
      <c r="H38" s="22">
        <f t="shared" si="2"/>
        <v>10006.29145181559</v>
      </c>
      <c r="I38" s="22">
        <f t="shared" si="2"/>
        <v>15948.428549804654</v>
      </c>
      <c r="J38" s="22">
        <f t="shared" si="2"/>
        <v>28193.99867929496</v>
      </c>
      <c r="K38" s="22">
        <f t="shared" si="2"/>
        <v>57506.77042326968</v>
      </c>
      <c r="L38" s="22">
        <f t="shared" si="2"/>
        <v>104037.8662438312</v>
      </c>
      <c r="M38" s="22">
        <f t="shared" si="2"/>
        <v>168461.35137286462</v>
      </c>
      <c r="N38" s="22">
        <f t="shared" si="2"/>
        <v>346123.7532576115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1" sqref="A1"/>
    </sheetView>
  </sheetViews>
  <sheetFormatPr defaultColWidth="9.140625" defaultRowHeight="12.75"/>
  <cols>
    <col min="10" max="10" width="9.140625" style="51" customWidth="1"/>
  </cols>
  <sheetData>
    <row r="1" ht="12.75">
      <c r="D1" t="s">
        <v>25</v>
      </c>
    </row>
    <row r="2" spans="1:18" ht="12.75">
      <c r="A2" t="s">
        <v>26</v>
      </c>
      <c r="C2" t="s">
        <v>27</v>
      </c>
      <c r="D2">
        <f>B3*(B4^2.623)*((((B5^2-B6^2)*B8)/(B9*B10*B7))^0.541)*B11*B12</f>
        <v>2799.8953715483385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" ht="12.75">
      <c r="A3" t="s">
        <v>28</v>
      </c>
      <c r="B3">
        <v>2237</v>
      </c>
    </row>
    <row r="4" spans="1:11" ht="12.75">
      <c r="A4" t="s">
        <v>29</v>
      </c>
      <c r="B4">
        <v>0.622</v>
      </c>
      <c r="C4" t="s">
        <v>30</v>
      </c>
      <c r="D4">
        <f>(B2/(B3*((((B5^2-B6^2)*B8)/(B9*B10*B7))^0.541)*B11*B12))^(1/2.623)</f>
        <v>0</v>
      </c>
      <c r="I4" s="51" t="s">
        <v>46</v>
      </c>
      <c r="J4" s="51" t="s">
        <v>47</v>
      </c>
      <c r="K4">
        <v>0.622</v>
      </c>
    </row>
    <row r="5" spans="1:11" ht="12.75">
      <c r="A5" t="s">
        <v>31</v>
      </c>
      <c r="B5">
        <f>D5+14.696</f>
        <v>19.695999999999998</v>
      </c>
      <c r="C5" t="s">
        <v>32</v>
      </c>
      <c r="D5">
        <v>5</v>
      </c>
      <c r="J5" s="51" t="s">
        <v>48</v>
      </c>
      <c r="K5">
        <v>0.824</v>
      </c>
    </row>
    <row r="6" spans="1:11" ht="12.75">
      <c r="A6" t="s">
        <v>33</v>
      </c>
      <c r="B6">
        <f>D6+14.696</f>
        <v>17.195999999999998</v>
      </c>
      <c r="C6" t="s">
        <v>32</v>
      </c>
      <c r="D6">
        <v>2.5</v>
      </c>
      <c r="J6" s="51" t="s">
        <v>49</v>
      </c>
      <c r="K6">
        <v>1.049</v>
      </c>
    </row>
    <row r="7" spans="1:11" ht="12.75">
      <c r="A7" t="s">
        <v>34</v>
      </c>
      <c r="B7">
        <v>1</v>
      </c>
      <c r="J7" s="51" t="s">
        <v>50</v>
      </c>
      <c r="K7">
        <v>1.38</v>
      </c>
    </row>
    <row r="8" spans="1:11" ht="12.75">
      <c r="A8" t="s">
        <v>35</v>
      </c>
      <c r="B8">
        <v>1</v>
      </c>
      <c r="J8" s="51" t="s">
        <v>51</v>
      </c>
      <c r="K8">
        <v>1.61</v>
      </c>
    </row>
    <row r="9" spans="1:11" ht="12.75">
      <c r="A9" t="s">
        <v>36</v>
      </c>
      <c r="B9">
        <v>0.6094</v>
      </c>
      <c r="J9" s="51" t="s">
        <v>52</v>
      </c>
      <c r="K9">
        <v>2.067</v>
      </c>
    </row>
    <row r="10" spans="1:11" ht="12.75">
      <c r="A10" t="s">
        <v>37</v>
      </c>
      <c r="B10">
        <v>10</v>
      </c>
      <c r="C10" t="s">
        <v>38</v>
      </c>
      <c r="J10" s="51" t="s">
        <v>53</v>
      </c>
      <c r="K10">
        <v>2.469</v>
      </c>
    </row>
    <row r="11" spans="1:11" ht="12.75">
      <c r="A11" t="s">
        <v>39</v>
      </c>
      <c r="B11">
        <v>1</v>
      </c>
      <c r="C11" t="s">
        <v>40</v>
      </c>
      <c r="J11" s="51" t="s">
        <v>54</v>
      </c>
      <c r="K11">
        <v>3.068</v>
      </c>
    </row>
    <row r="12" spans="1:11" ht="12.75">
      <c r="A12" t="s">
        <v>41</v>
      </c>
      <c r="B12">
        <v>1</v>
      </c>
      <c r="J12" s="51" t="s">
        <v>55</v>
      </c>
      <c r="K12">
        <v>4.026</v>
      </c>
    </row>
    <row r="13" spans="10:11" ht="12.75">
      <c r="J13" s="51" t="s">
        <v>56</v>
      </c>
      <c r="K13">
        <v>6.065</v>
      </c>
    </row>
    <row r="14" spans="10:11" ht="12.75">
      <c r="J14" s="51" t="s">
        <v>57</v>
      </c>
      <c r="K14">
        <v>7.981</v>
      </c>
    </row>
    <row r="16" spans="1:2" ht="12.75">
      <c r="A16" t="s">
        <v>42</v>
      </c>
      <c r="B16" t="s">
        <v>43</v>
      </c>
    </row>
    <row r="18" spans="1:2" ht="12.75">
      <c r="A18" t="s">
        <v>44</v>
      </c>
      <c r="B18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A.D. Williams Engineering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Folster</dc:creator>
  <cp:keywords/>
  <dc:description/>
  <cp:lastModifiedBy>xbany</cp:lastModifiedBy>
  <cp:lastPrinted>2006-12-21T17:41:08Z</cp:lastPrinted>
  <dcterms:created xsi:type="dcterms:W3CDTF">2004-09-02T22:23:06Z</dcterms:created>
  <dcterms:modified xsi:type="dcterms:W3CDTF">2021-02-15T18:36:39Z</dcterms:modified>
  <cp:category/>
  <cp:version/>
  <cp:contentType/>
  <cp:contentStatus/>
</cp:coreProperties>
</file>