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xt engineering\web\tools\"/>
    </mc:Choice>
  </mc:AlternateContent>
  <xr:revisionPtr revIDLastSave="0" documentId="8_{CE62454C-E1AD-4C08-9B14-2197EA2D1AD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K27" i="1"/>
  <c r="K26" i="1"/>
  <c r="K25" i="1"/>
  <c r="K23" i="1"/>
  <c r="K22" i="1"/>
  <c r="I17" i="1"/>
  <c r="I15" i="1"/>
</calcChain>
</file>

<file path=xl/sharedStrings.xml><?xml version="1.0" encoding="utf-8"?>
<sst xmlns="http://schemas.openxmlformats.org/spreadsheetml/2006/main" count="61" uniqueCount="56">
  <si>
    <t>Location</t>
    <phoneticPr fontId="1" type="noConversion"/>
  </si>
  <si>
    <t>Vancouver</t>
    <phoneticPr fontId="1" type="noConversion"/>
  </si>
  <si>
    <t>Ss</t>
    <phoneticPr fontId="1" type="noConversion"/>
  </si>
  <si>
    <t>Cp</t>
    <phoneticPr fontId="1" type="noConversion"/>
  </si>
  <si>
    <t>Hr</t>
    <phoneticPr fontId="1" type="noConversion"/>
  </si>
  <si>
    <t>Spectural Acceleration</t>
    <phoneticPr fontId="1" type="noConversion"/>
  </si>
  <si>
    <t>g</t>
    <phoneticPr fontId="1" type="noConversion"/>
  </si>
  <si>
    <t>Adjusted system weight</t>
    <phoneticPr fontId="1" type="noConversion"/>
  </si>
  <si>
    <t>Nipple height</t>
    <phoneticPr fontId="1" type="noConversion"/>
  </si>
  <si>
    <t>inch</t>
    <phoneticPr fontId="1" type="noConversion"/>
  </si>
  <si>
    <t>Pipe length</t>
    <phoneticPr fontId="1" type="noConversion"/>
  </si>
  <si>
    <t>L</t>
    <phoneticPr fontId="1" type="noConversion"/>
  </si>
  <si>
    <t>ft</t>
    <phoneticPr fontId="1" type="noConversion"/>
  </si>
  <si>
    <t>Pipe size</t>
    <phoneticPr fontId="1" type="noConversion"/>
  </si>
  <si>
    <t>Pipe type</t>
    <phoneticPr fontId="1" type="noConversion"/>
  </si>
  <si>
    <t>Type</t>
    <phoneticPr fontId="1" type="noConversion"/>
  </si>
  <si>
    <t>Schedule 10</t>
    <phoneticPr fontId="1" type="noConversion"/>
  </si>
  <si>
    <t>Pipe weight</t>
    <phoneticPr fontId="1" type="noConversion"/>
  </si>
  <si>
    <t>Weight</t>
    <phoneticPr fontId="1" type="noConversion"/>
  </si>
  <si>
    <t>lb/ft</t>
    <phoneticPr fontId="1" type="noConversion"/>
  </si>
  <si>
    <t>A</t>
    <phoneticPr fontId="1" type="noConversion"/>
  </si>
  <si>
    <t>Amplifier factor</t>
    <phoneticPr fontId="1" type="noConversion"/>
  </si>
  <si>
    <t>S</t>
    <phoneticPr fontId="1" type="noConversion"/>
  </si>
  <si>
    <t>Pipe modulus</t>
    <phoneticPr fontId="1" type="noConversion"/>
  </si>
  <si>
    <t>in^3</t>
    <phoneticPr fontId="1" type="noConversion"/>
  </si>
  <si>
    <t>Nipple Strength</t>
    <phoneticPr fontId="1" type="noConversion"/>
  </si>
  <si>
    <t>F</t>
    <phoneticPr fontId="1" type="noConversion"/>
  </si>
  <si>
    <t>Pipe Weigth after adjustment</t>
    <phoneticPr fontId="1" type="noConversion"/>
  </si>
  <si>
    <t>Wp</t>
    <phoneticPr fontId="1" type="noConversion"/>
  </si>
  <si>
    <t>lb</t>
    <phoneticPr fontId="1" type="noConversion"/>
  </si>
  <si>
    <t>PSI</t>
    <phoneticPr fontId="1" type="noConversion"/>
  </si>
  <si>
    <t>Vancvouer Ss=0.9, Cp=0.5</t>
    <phoneticPr fontId="1" type="noConversion"/>
  </si>
  <si>
    <t>Note</t>
    <phoneticPr fontId="1" type="noConversion"/>
  </si>
  <si>
    <t>F should be less than 30000 for steel pipe, 8000 PSI for CPVC pipe. Otherwise, additional longtigutle sway bracing should be added.</t>
    <phoneticPr fontId="1" type="noConversion"/>
  </si>
  <si>
    <t xml:space="preserve">SWAY BRACING CALCAUTION </t>
    <phoneticPr fontId="1" type="noConversion"/>
  </si>
  <si>
    <t>developped by Xiangyang Tan, P.Eng</t>
    <phoneticPr fontId="1" type="noConversion"/>
  </si>
  <si>
    <t>Sway Bracing</t>
    <phoneticPr fontId="1" type="noConversion"/>
  </si>
  <si>
    <t>Diameter in</t>
    <phoneticPr fontId="1" type="noConversion"/>
  </si>
  <si>
    <t>Length ft</t>
    <phoneticPr fontId="1" type="noConversion"/>
  </si>
  <si>
    <t>Sub total</t>
    <phoneticPr fontId="1" type="noConversion"/>
  </si>
  <si>
    <t>Weight lb</t>
    <phoneticPr fontId="1" type="noConversion"/>
  </si>
  <si>
    <t>Weight lb per ft</t>
    <phoneticPr fontId="1" type="noConversion"/>
  </si>
  <si>
    <t>Wp(incld 15%)</t>
    <phoneticPr fontId="1" type="noConversion"/>
  </si>
  <si>
    <t>Fpw=Cp*Wp</t>
    <phoneticPr fontId="1" type="noConversion"/>
  </si>
  <si>
    <t>Note: Fpw should be smaller than maxum load of pipe on Table 9.3.5..3.2</t>
    <phoneticPr fontId="1" type="noConversion"/>
  </si>
  <si>
    <t>from table 9.1.1.6.1</t>
    <phoneticPr fontId="1" type="noConversion"/>
  </si>
  <si>
    <t>from Table 9.3.5.6.2</t>
    <phoneticPr fontId="1" type="noConversion"/>
  </si>
  <si>
    <t>from Table A9.3.5.6</t>
    <phoneticPr fontId="1" type="noConversion"/>
  </si>
  <si>
    <t>Maxium load Fpw</t>
    <phoneticPr fontId="1" type="noConversion"/>
  </si>
  <si>
    <t>Total weight considering zone influence</t>
    <phoneticPr fontId="1" type="noConversion"/>
  </si>
  <si>
    <t>Fastner load</t>
    <phoneticPr fontId="1" type="noConversion"/>
  </si>
  <si>
    <t>from Table 9.3.5.9.1</t>
    <phoneticPr fontId="1" type="noConversion"/>
  </si>
  <si>
    <t>Brace attachment</t>
    <phoneticPr fontId="1" type="noConversion"/>
  </si>
  <si>
    <t>Brace</t>
    <phoneticPr fontId="1" type="noConversion"/>
  </si>
  <si>
    <t>from Table 9.3.5.8.7(a)</t>
    <phoneticPr fontId="1" type="noConversion"/>
  </si>
  <si>
    <t>from table 9.3.5.3.2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</si>
</sst>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9" fontId="0" fillId="2" borderId="0" xfId="0" applyNumberFormat="1" applyFill="1"/>
    <xf numFmtId="0" fontId="0" fillId="3" borderId="0" xfId="0" applyFill="1"/>
    <xf numFmtId="0" fontId="0" fillId="0" borderId="0" xfId="0" applyAlignment="1">
      <alignment wrapText="1"/>
    </xf>
    <xf numFmtId="0" fontId="2" fillId="2" borderId="0" xfId="0" applyFont="1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571086</xdr:colOff>
      <xdr:row>26</xdr:row>
      <xdr:rowOff>104171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2E6A08-E490-4A09-B104-50584279F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1950"/>
          <a:ext cx="3314286" cy="4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5</xdr:col>
      <xdr:colOff>456800</xdr:colOff>
      <xdr:row>58</xdr:row>
      <xdr:rowOff>18459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92A029-4A69-492F-B266-E42AD04B1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5429250"/>
          <a:ext cx="3200000" cy="47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0</xdr:row>
      <xdr:rowOff>133350</xdr:rowOff>
    </xdr:from>
    <xdr:to>
      <xdr:col>18</xdr:col>
      <xdr:colOff>142457</xdr:colOff>
      <xdr:row>33</xdr:row>
      <xdr:rowOff>65867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31A8B2-2A80-4172-ABBD-847FEA6C5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29925" y="133350"/>
          <a:ext cx="3342857" cy="64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571500</xdr:colOff>
      <xdr:row>34</xdr:row>
      <xdr:rowOff>85725</xdr:rowOff>
    </xdr:from>
    <xdr:to>
      <xdr:col>17</xdr:col>
      <xdr:colOff>275833</xdr:colOff>
      <xdr:row>47</xdr:row>
      <xdr:rowOff>56859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3C8FA7-1761-4AAA-BEEA-021479614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87025" y="6800850"/>
          <a:ext cx="3133333" cy="2323809"/>
        </a:xfrm>
        <a:prstGeom prst="rect">
          <a:avLst/>
        </a:prstGeom>
      </xdr:spPr>
    </xdr:pic>
    <xdr:clientData/>
  </xdr:twoCellAnchor>
  <xdr:twoCellAnchor editAs="oneCell">
    <xdr:from>
      <xdr:col>17</xdr:col>
      <xdr:colOff>561975</xdr:colOff>
      <xdr:row>34</xdr:row>
      <xdr:rowOff>47625</xdr:rowOff>
    </xdr:from>
    <xdr:to>
      <xdr:col>22</xdr:col>
      <xdr:colOff>409165</xdr:colOff>
      <xdr:row>47</xdr:row>
      <xdr:rowOff>18759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34158BC-D094-4283-9964-7015CEBAD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906500" y="6762750"/>
          <a:ext cx="3276190" cy="23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180975</xdr:colOff>
      <xdr:row>47</xdr:row>
      <xdr:rowOff>123825</xdr:rowOff>
    </xdr:from>
    <xdr:to>
      <xdr:col>22</xdr:col>
      <xdr:colOff>646870</xdr:colOff>
      <xdr:row>93</xdr:row>
      <xdr:rowOff>65642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675AECB-5CA0-450F-B150-6FDC8B1DD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82300" y="9191625"/>
          <a:ext cx="6638095" cy="8266667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44</xdr:row>
      <xdr:rowOff>152400</xdr:rowOff>
    </xdr:from>
    <xdr:to>
      <xdr:col>9</xdr:col>
      <xdr:colOff>218663</xdr:colOff>
      <xdr:row>57</xdr:row>
      <xdr:rowOff>104487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3483282-335D-4B62-BB8E-50F07C04D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24375" y="8677275"/>
          <a:ext cx="3295238" cy="230476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62</xdr:row>
      <xdr:rowOff>19050</xdr:rowOff>
    </xdr:from>
    <xdr:to>
      <xdr:col>9</xdr:col>
      <xdr:colOff>827815</xdr:colOff>
      <xdr:row>91</xdr:row>
      <xdr:rowOff>161251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43918EA-8198-4BB2-893C-2285EF153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52575" y="11801475"/>
          <a:ext cx="6876190" cy="53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91</xdr:row>
      <xdr:rowOff>171450</xdr:rowOff>
    </xdr:from>
    <xdr:to>
      <xdr:col>9</xdr:col>
      <xdr:colOff>846855</xdr:colOff>
      <xdr:row>120</xdr:row>
      <xdr:rowOff>113651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AA0D3F9-9738-4B3E-BD1E-F98938ACC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85900" y="17202150"/>
          <a:ext cx="6961905" cy="51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119</xdr:row>
      <xdr:rowOff>142875</xdr:rowOff>
    </xdr:from>
    <xdr:to>
      <xdr:col>9</xdr:col>
      <xdr:colOff>856394</xdr:colOff>
      <xdr:row>147</xdr:row>
      <xdr:rowOff>104146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F25126A-8E4B-46D5-B28C-68334AF9A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09725" y="22240875"/>
          <a:ext cx="6847619" cy="50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6"/>
  <sheetViews>
    <sheetView tabSelected="1" topLeftCell="H1" zoomScale="130" zoomScaleNormal="130" workbookViewId="0">
      <selection activeCell="L30" sqref="L30"/>
    </sheetView>
  </sheetViews>
  <sheetFormatPr defaultRowHeight="14.25" x14ac:dyDescent="0.2"/>
  <cols>
    <col min="7" max="7" width="24.375" customWidth="1"/>
    <col min="8" max="8" width="12.375" customWidth="1"/>
    <col min="10" max="10" width="12.375" customWidth="1"/>
  </cols>
  <sheetData>
    <row r="1" spans="2:11" x14ac:dyDescent="0.2">
      <c r="B1" t="s">
        <v>34</v>
      </c>
    </row>
    <row r="2" spans="2:11" x14ac:dyDescent="0.2">
      <c r="B2" t="s">
        <v>35</v>
      </c>
    </row>
    <row r="5" spans="2:11" x14ac:dyDescent="0.2">
      <c r="H5" t="s">
        <v>0</v>
      </c>
      <c r="I5" t="s">
        <v>1</v>
      </c>
    </row>
    <row r="6" spans="2:11" x14ac:dyDescent="0.2">
      <c r="G6" t="s">
        <v>5</v>
      </c>
      <c r="H6" t="s">
        <v>2</v>
      </c>
      <c r="I6" s="6">
        <v>1.5</v>
      </c>
      <c r="J6" t="s">
        <v>6</v>
      </c>
      <c r="K6" t="s">
        <v>31</v>
      </c>
    </row>
    <row r="7" spans="2:11" x14ac:dyDescent="0.2">
      <c r="G7" t="s">
        <v>7</v>
      </c>
      <c r="H7" t="s">
        <v>3</v>
      </c>
      <c r="I7" s="6">
        <v>0.7</v>
      </c>
      <c r="K7" t="s">
        <v>46</v>
      </c>
    </row>
    <row r="9" spans="2:11" x14ac:dyDescent="0.2">
      <c r="G9" t="s">
        <v>8</v>
      </c>
      <c r="H9" t="s">
        <v>4</v>
      </c>
      <c r="I9" s="1">
        <v>48</v>
      </c>
      <c r="J9" t="s">
        <v>9</v>
      </c>
    </row>
    <row r="10" spans="2:11" x14ac:dyDescent="0.2">
      <c r="G10" t="s">
        <v>10</v>
      </c>
      <c r="H10" t="s">
        <v>11</v>
      </c>
      <c r="I10" s="1">
        <v>94</v>
      </c>
      <c r="J10" t="s">
        <v>12</v>
      </c>
    </row>
    <row r="11" spans="2:11" x14ac:dyDescent="0.2">
      <c r="G11" t="s">
        <v>13</v>
      </c>
      <c r="H11" t="s">
        <v>13</v>
      </c>
      <c r="I11">
        <v>2</v>
      </c>
      <c r="J11" t="s">
        <v>9</v>
      </c>
    </row>
    <row r="12" spans="2:11" x14ac:dyDescent="0.2">
      <c r="G12" t="s">
        <v>14</v>
      </c>
      <c r="H12" t="s">
        <v>15</v>
      </c>
      <c r="I12" t="s">
        <v>16</v>
      </c>
    </row>
    <row r="13" spans="2:11" x14ac:dyDescent="0.2">
      <c r="G13" t="s">
        <v>17</v>
      </c>
      <c r="H13" t="s">
        <v>18</v>
      </c>
      <c r="I13" s="1">
        <v>4.22</v>
      </c>
      <c r="J13" t="s">
        <v>19</v>
      </c>
      <c r="K13" t="s">
        <v>47</v>
      </c>
    </row>
    <row r="14" spans="2:11" x14ac:dyDescent="0.2">
      <c r="G14" t="s">
        <v>21</v>
      </c>
      <c r="H14" t="s">
        <v>20</v>
      </c>
      <c r="I14" s="2">
        <v>0.15</v>
      </c>
    </row>
    <row r="15" spans="2:11" x14ac:dyDescent="0.2">
      <c r="G15" t="s">
        <v>27</v>
      </c>
      <c r="H15" t="s">
        <v>28</v>
      </c>
      <c r="I15" s="3">
        <f>I13*I10*(1+I14)</f>
        <v>456.1819999999999</v>
      </c>
      <c r="J15" t="s">
        <v>29</v>
      </c>
    </row>
    <row r="16" spans="2:11" x14ac:dyDescent="0.2">
      <c r="G16" t="s">
        <v>23</v>
      </c>
      <c r="H16" t="s">
        <v>22</v>
      </c>
      <c r="I16" s="1">
        <v>0.42</v>
      </c>
      <c r="J16" t="s">
        <v>24</v>
      </c>
      <c r="K16" t="s">
        <v>45</v>
      </c>
    </row>
    <row r="17" spans="7:12" x14ac:dyDescent="0.2">
      <c r="G17" t="s">
        <v>25</v>
      </c>
      <c r="H17" t="s">
        <v>26</v>
      </c>
      <c r="I17" s="3">
        <f>I9*I15*I7/I16</f>
        <v>36494.55999999999</v>
      </c>
      <c r="J17" t="s">
        <v>30</v>
      </c>
    </row>
    <row r="18" spans="7:12" ht="44.25" customHeight="1" x14ac:dyDescent="0.2">
      <c r="G18" t="s">
        <v>32</v>
      </c>
      <c r="H18" s="8" t="s">
        <v>33</v>
      </c>
      <c r="I18" s="8"/>
      <c r="J18" s="8"/>
      <c r="K18" s="8"/>
      <c r="L18" s="8"/>
    </row>
    <row r="20" spans="7:12" x14ac:dyDescent="0.2">
      <c r="G20" t="s">
        <v>36</v>
      </c>
    </row>
    <row r="21" spans="7:12" ht="28.5" x14ac:dyDescent="0.2">
      <c r="G21" t="s">
        <v>37</v>
      </c>
      <c r="H21" t="s">
        <v>15</v>
      </c>
      <c r="I21" t="s">
        <v>38</v>
      </c>
      <c r="J21" s="4" t="s">
        <v>41</v>
      </c>
      <c r="K21" t="s">
        <v>40</v>
      </c>
    </row>
    <row r="22" spans="7:12" x14ac:dyDescent="0.2">
      <c r="G22">
        <v>6</v>
      </c>
      <c r="H22" t="s">
        <v>16</v>
      </c>
      <c r="I22" s="5">
        <v>21</v>
      </c>
      <c r="J22" s="5">
        <v>23.03</v>
      </c>
      <c r="K22" s="3">
        <f>I22*J22</f>
        <v>483.63</v>
      </c>
    </row>
    <row r="23" spans="7:12" x14ac:dyDescent="0.2">
      <c r="G23">
        <v>4</v>
      </c>
      <c r="H23" t="s">
        <v>16</v>
      </c>
      <c r="I23" s="5">
        <v>40</v>
      </c>
      <c r="J23" s="5">
        <v>11.78</v>
      </c>
      <c r="K23" s="3">
        <f>I23*J23</f>
        <v>471.2</v>
      </c>
    </row>
    <row r="25" spans="7:12" x14ac:dyDescent="0.2">
      <c r="J25" t="s">
        <v>39</v>
      </c>
      <c r="K25" s="3">
        <f>K22+K23</f>
        <v>954.82999999999993</v>
      </c>
    </row>
    <row r="26" spans="7:12" x14ac:dyDescent="0.2">
      <c r="J26" t="s">
        <v>42</v>
      </c>
      <c r="K26" s="3">
        <f>K25*1.15</f>
        <v>1098.0544999999997</v>
      </c>
    </row>
    <row r="27" spans="7:12" x14ac:dyDescent="0.2">
      <c r="G27" t="s">
        <v>49</v>
      </c>
      <c r="J27" t="s">
        <v>43</v>
      </c>
      <c r="K27" s="3">
        <f>K26*I7</f>
        <v>768.63814999999977</v>
      </c>
    </row>
    <row r="28" spans="7:12" x14ac:dyDescent="0.2">
      <c r="G28" t="s">
        <v>44</v>
      </c>
    </row>
    <row r="29" spans="7:12" x14ac:dyDescent="0.2">
      <c r="J29" t="s">
        <v>48</v>
      </c>
      <c r="K29" s="7">
        <v>1900</v>
      </c>
      <c r="L29" t="s">
        <v>55</v>
      </c>
    </row>
    <row r="32" spans="7:12" x14ac:dyDescent="0.2">
      <c r="G32" t="s">
        <v>50</v>
      </c>
      <c r="H32">
        <v>1200</v>
      </c>
      <c r="I32" t="s">
        <v>51</v>
      </c>
    </row>
    <row r="34" spans="7:9" x14ac:dyDescent="0.2">
      <c r="G34" t="s">
        <v>52</v>
      </c>
      <c r="H34">
        <f>2015/1.155</f>
        <v>1744.5887445887445</v>
      </c>
      <c r="I34" t="s">
        <v>54</v>
      </c>
    </row>
    <row r="36" spans="7:9" x14ac:dyDescent="0.2">
      <c r="G36" t="s">
        <v>53</v>
      </c>
    </row>
  </sheetData>
  <mergeCells count="1">
    <mergeCell ref="H18:L18"/>
  </mergeCells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2015-06-05T18:17:20Z</dcterms:created>
  <dcterms:modified xsi:type="dcterms:W3CDTF">2021-02-15T21:21:40Z</dcterms:modified>
</cp:coreProperties>
</file>